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C:\Users\faiber.correa\Documents\Publicaciones ATN\Solicitud de Servicio - Planeación\Indicadores\"/>
    </mc:Choice>
  </mc:AlternateContent>
  <xr:revisionPtr revIDLastSave="0" documentId="8_{C5A5B4B7-219D-45C9-978C-10E32A49D3B2}" xr6:coauthVersionLast="45" xr6:coauthVersionMax="45" xr10:uidLastSave="{00000000-0000-0000-0000-000000000000}"/>
  <bookViews>
    <workbookView xWindow="-120" yWindow="-120" windowWidth="29040" windowHeight="15840" xr2:uid="{00000000-000D-0000-FFFF-FFFF00000000}"/>
  </bookViews>
  <sheets>
    <sheet name="JUNIO" sheetId="1" r:id="rId1"/>
    <sheet name="Hoja1" sheetId="2" state="hidden" r:id="rId2"/>
  </sheets>
  <definedNames>
    <definedName name="_xlnm._FilterDatabase" localSheetId="0" hidden="1">JUNIO!$A$3:$Z$150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uri="GoogleSheetsCustomDataVersion2">
      <go:sheetsCustomData xmlns:go="http://customooxmlschemas.google.com/" r:id="rId6" roundtripDataChecksum="O75HxJhV5mTAskFnS35weWY0JMy5Aa0vsER2RCGOcBo="/>
    </ext>
  </extLst>
</workbook>
</file>

<file path=xl/calcChain.xml><?xml version="1.0" encoding="utf-8"?>
<calcChain xmlns="http://schemas.openxmlformats.org/spreadsheetml/2006/main">
  <c r="I111" i="1" l="1"/>
  <c r="J111" i="1" s="1"/>
  <c r="J5" i="1"/>
  <c r="I5" i="1"/>
  <c r="I93" i="1"/>
  <c r="J93" i="1" s="1"/>
  <c r="I6" i="1"/>
  <c r="J6" i="1" s="1"/>
  <c r="J9" i="1"/>
  <c r="I140" i="1" l="1"/>
  <c r="J140" i="1" s="1"/>
  <c r="I139" i="1"/>
  <c r="J139" i="1" s="1"/>
  <c r="I132" i="1"/>
  <c r="J132" i="1" s="1"/>
  <c r="I66" i="1" l="1"/>
  <c r="J66" i="1" s="1"/>
  <c r="I65" i="1"/>
  <c r="J65" i="1" s="1"/>
  <c r="I94" i="1"/>
  <c r="I73" i="1"/>
  <c r="J73" i="1" s="1"/>
  <c r="I69" i="1"/>
  <c r="J69" i="1" s="1"/>
  <c r="I67" i="1"/>
  <c r="J67" i="1" s="1"/>
  <c r="I103" i="1"/>
  <c r="J103" i="1" s="1"/>
  <c r="J98" i="1"/>
  <c r="I149" i="1"/>
  <c r="J149" i="1" s="1"/>
  <c r="I148" i="1"/>
  <c r="J148" i="1" s="1"/>
  <c r="I147" i="1"/>
  <c r="J147" i="1" s="1"/>
  <c r="I146" i="1"/>
  <c r="J146" i="1" s="1"/>
  <c r="I144" i="1"/>
  <c r="J144" i="1" s="1"/>
  <c r="I110" i="1"/>
  <c r="J110" i="1" s="1"/>
  <c r="I27" i="1"/>
  <c r="J27" i="1" s="1"/>
  <c r="I26" i="1"/>
  <c r="J26" i="1" s="1"/>
  <c r="I25" i="1"/>
  <c r="J25" i="1" s="1"/>
  <c r="I24" i="1"/>
  <c r="J24" i="1" s="1"/>
  <c r="I21" i="1"/>
  <c r="J21" i="1" s="1"/>
  <c r="I124" i="1" l="1"/>
  <c r="I119" i="1"/>
  <c r="J119" i="1" s="1"/>
  <c r="I143" i="1"/>
  <c r="J143" i="1" s="1"/>
  <c r="I142" i="1"/>
  <c r="J142" i="1" s="1"/>
  <c r="I141" i="1"/>
  <c r="J141" i="1" s="1"/>
  <c r="I138" i="1"/>
  <c r="J138" i="1" s="1"/>
  <c r="I137" i="1"/>
  <c r="J137" i="1" s="1"/>
  <c r="I133" i="1"/>
  <c r="J133" i="1" s="1"/>
  <c r="I63" i="1"/>
  <c r="J63" i="1" s="1"/>
  <c r="I60" i="1"/>
  <c r="J60" i="1" s="1"/>
  <c r="I59" i="1"/>
  <c r="J59" i="1" s="1"/>
  <c r="I58" i="1"/>
  <c r="J58" i="1" s="1"/>
  <c r="I57" i="1"/>
  <c r="J57" i="1" s="1"/>
  <c r="I56" i="1"/>
  <c r="J56" i="1" s="1"/>
  <c r="I55" i="1"/>
  <c r="J55" i="1" s="1"/>
  <c r="I54" i="1"/>
  <c r="J54" i="1" s="1"/>
  <c r="I49" i="1"/>
  <c r="J49" i="1" s="1"/>
  <c r="J83" i="1"/>
  <c r="J81" i="1"/>
  <c r="J80" i="1"/>
  <c r="I76" i="1"/>
  <c r="J76" i="1" s="1"/>
  <c r="I97" i="1"/>
  <c r="J97" i="1" s="1"/>
  <c r="I95" i="1"/>
  <c r="J95" i="1" s="1"/>
  <c r="J94" i="1"/>
  <c r="I92" i="1"/>
  <c r="J92" i="1" s="1"/>
  <c r="I91" i="1"/>
  <c r="J91" i="1" s="1"/>
  <c r="I90" i="1"/>
  <c r="J90" i="1" s="1"/>
  <c r="I84" i="1"/>
  <c r="J84" i="1" s="1"/>
  <c r="I75" i="1"/>
  <c r="J75" i="1" s="1"/>
  <c r="I74" i="1"/>
  <c r="J74" i="1" s="1"/>
  <c r="I72" i="1"/>
  <c r="J72" i="1" s="1"/>
  <c r="I71" i="1"/>
  <c r="J71" i="1" s="1"/>
  <c r="I70" i="1"/>
  <c r="J70" i="1" s="1"/>
  <c r="I68" i="1"/>
  <c r="J68" i="1" s="1"/>
  <c r="I105" i="1"/>
  <c r="J105" i="1" s="1"/>
  <c r="I102" i="1"/>
  <c r="J102" i="1" s="1"/>
  <c r="I100" i="1"/>
  <c r="J100" i="1" s="1"/>
  <c r="I109" i="1"/>
  <c r="J109" i="1" s="1"/>
  <c r="I106" i="1"/>
  <c r="J106" i="1" s="1"/>
  <c r="I31" i="1"/>
  <c r="J31" i="1" s="1"/>
  <c r="I29" i="1"/>
  <c r="J29" i="1" s="1"/>
  <c r="I19" i="1"/>
  <c r="J19" i="1" s="1"/>
  <c r="I129" i="1"/>
  <c r="I128" i="1"/>
  <c r="J128" i="1" s="1"/>
  <c r="I126" i="1"/>
  <c r="J126" i="1" s="1"/>
  <c r="I125" i="1"/>
  <c r="J125" i="1" s="1"/>
  <c r="I122" i="1"/>
  <c r="J122" i="1" s="1"/>
  <c r="I121" i="1"/>
  <c r="J121" i="1" s="1"/>
  <c r="I120" i="1"/>
  <c r="I16" i="1"/>
  <c r="J16" i="1" s="1"/>
  <c r="I14" i="1"/>
  <c r="J14" i="1" s="1"/>
  <c r="I13" i="1"/>
  <c r="J13" i="1" s="1"/>
  <c r="I11" i="1"/>
  <c r="J11" i="1" s="1"/>
  <c r="I48" i="1"/>
  <c r="J48" i="1" s="1"/>
  <c r="I47" i="1"/>
  <c r="J47" i="1" s="1"/>
  <c r="I46" i="1"/>
  <c r="J46" i="1" s="1"/>
  <c r="I45" i="1"/>
  <c r="J45" i="1" s="1"/>
  <c r="I43" i="1"/>
  <c r="J43" i="1" s="1"/>
  <c r="I42" i="1"/>
  <c r="J42" i="1" s="1"/>
  <c r="I41" i="1"/>
  <c r="J41" i="1" s="1"/>
  <c r="I40" i="1"/>
  <c r="J40" i="1" s="1"/>
  <c r="I39" i="1"/>
  <c r="J39" i="1" s="1"/>
  <c r="I38" i="1"/>
  <c r="J38" i="1" s="1"/>
  <c r="I37" i="1"/>
  <c r="I36" i="1"/>
  <c r="I35" i="1"/>
  <c r="I34" i="1"/>
  <c r="I33" i="1"/>
  <c r="I118" i="1"/>
  <c r="J118" i="1" s="1"/>
  <c r="I117" i="1"/>
  <c r="J117" i="1" s="1"/>
  <c r="I116" i="1"/>
  <c r="J116" i="1" s="1"/>
  <c r="I115" i="1"/>
  <c r="J115" i="1" s="1"/>
  <c r="I113" i="1"/>
  <c r="J113" i="1" s="1"/>
  <c r="I112" i="1"/>
  <c r="B15" i="2"/>
  <c r="C14" i="2" s="1"/>
  <c r="B2" i="2"/>
  <c r="C5" i="2" s="1"/>
  <c r="C3" i="2" l="1"/>
  <c r="C4" i="2"/>
  <c r="C12" i="2"/>
  <c r="C13" i="2"/>
</calcChain>
</file>

<file path=xl/sharedStrings.xml><?xml version="1.0" encoding="utf-8"?>
<sst xmlns="http://schemas.openxmlformats.org/spreadsheetml/2006/main" count="927" uniqueCount="476">
  <si>
    <t>Los indicadores que tienen un asterisco (*) son indicadores acumulativos</t>
  </si>
  <si>
    <t>Proceso</t>
  </si>
  <si>
    <t>Nombre del Indicador</t>
  </si>
  <si>
    <t>Formula</t>
  </si>
  <si>
    <t>TIPO</t>
  </si>
  <si>
    <t>FRECUENCIA</t>
  </si>
  <si>
    <t>Meta</t>
  </si>
  <si>
    <t>Resultado</t>
  </si>
  <si>
    <t>Observación</t>
  </si>
  <si>
    <t>Numerador</t>
  </si>
  <si>
    <t>Denominador</t>
  </si>
  <si>
    <t>Planeación de la Gestión</t>
  </si>
  <si>
    <t>Avance del cumplimiento de las políticas del MIPG</t>
  </si>
  <si>
    <t>Porcentaje de cumplimiento de las políticas</t>
  </si>
  <si>
    <t>Gestión</t>
  </si>
  <si>
    <t>Anual ( Marzo)</t>
  </si>
  <si>
    <r>
      <rPr>
        <sz val="11"/>
        <color theme="1"/>
        <rFont val="Calibri"/>
      </rPr>
      <t>Cumplimiento de los objetivos estratégicos</t>
    </r>
    <r>
      <rPr>
        <sz val="11"/>
        <color rgb="FFFF0000"/>
        <rFont val="Calibri"/>
      </rPr>
      <t>*</t>
    </r>
  </si>
  <si>
    <t>Porcentaje de cumplimiento de los objetivos estratégicos</t>
  </si>
  <si>
    <t>Semestral</t>
  </si>
  <si>
    <t>Cumplimiento de los planes operativos</t>
  </si>
  <si>
    <t>N° de metas cumplidas / Total de metas programadas *100%</t>
  </si>
  <si>
    <t>Trimestral</t>
  </si>
  <si>
    <t>Cumplimiento mensual de metas-proyectos de inversión</t>
  </si>
  <si>
    <t>Porcentaje de metas ejecutadas de acuerdo a lo programado</t>
  </si>
  <si>
    <t>Mensual</t>
  </si>
  <si>
    <t>Orientaciones realizadas a las subdirecciones relacionadas con la ejecución al PAA</t>
  </si>
  <si>
    <t># Orientaciones realizadas a las subdirecciones</t>
  </si>
  <si>
    <t>Porcentaje de reportes de información presentados dentro de los tiempos programados</t>
  </si>
  <si>
    <t>(No. de reportes de información elaborados y presentados/Total de reportes de información programados)*100</t>
  </si>
  <si>
    <t>Verificaciones realizadas a la ejecución presupuestal de los proyectos en el PAA</t>
  </si>
  <si>
    <t>Numero de verificaciones realizadas / numero de verificaciones programadas *100</t>
  </si>
  <si>
    <t>Control Disciplinario Interno</t>
  </si>
  <si>
    <t>Autos en los que se ordenó notificación</t>
  </si>
  <si>
    <t>(Número de procesos disciplinarios notificados/Total de procesos en los que adoptaron decisiones) *100</t>
  </si>
  <si>
    <t>Número de casos donde se presenten alteración, modificación, sustracción, ocultamiento o pérdida de la información de los procesos</t>
  </si>
  <si>
    <t>Número de casos donde se presenten alteración, modificación, sustracción, ocultamiento o pérdida de  la información de los procesos</t>
  </si>
  <si>
    <t xml:space="preserve">Riesgos de corrupción </t>
  </si>
  <si>
    <t>Número de quejas e informes tramitados</t>
  </si>
  <si>
    <t>(Número de quejas e informes tramitados / Número de quejas e informes recibidos) *100</t>
  </si>
  <si>
    <t>Control, Evaluación y Mejora</t>
  </si>
  <si>
    <t>Equipo auditor asignado  a trabajos de auditoria</t>
  </si>
  <si>
    <t>(No. De auditorías con equipo auditor plural asignado / Total de auditorías planeadas en el PAAI) * 100</t>
  </si>
  <si>
    <t>Índice de eficacia de trabajo de auditoría de la Oficina de Control Interno ( OCI)</t>
  </si>
  <si>
    <t>(Número de trabajos de auditoria con el cumplimiento de funciones y roles de la OCI / Numero de trabajos aprobados en el PAAI) * 100</t>
  </si>
  <si>
    <t>Porcentaje de acciones de mejoramiento interno con seguimiento efectuado</t>
  </si>
  <si>
    <t>(No. de acciones de mejoramiento interno con seguimiento efectuado)/Total de acciones de mejoramiento interno abiertas de auditorías internas de control interno)*100</t>
  </si>
  <si>
    <t>Transparencia en la comunicación de resultados OCI</t>
  </si>
  <si>
    <t>(Cantidad de informes comunicados a los miembros del CICCI / Cantidad de trabajos de auditoría aprobados en el PAA que deban generar informes OCI) * 100</t>
  </si>
  <si>
    <t>Cuatrimestral</t>
  </si>
  <si>
    <t>Fomento de la Actividad Física, el Deporte y la Recreación</t>
  </si>
  <si>
    <t>Baja ejecución de las metas formuladas en los proyectos de inversión</t>
  </si>
  <si>
    <t>No. seguimientos realizados / No. de seguimientos programados *100</t>
  </si>
  <si>
    <t>Calidad en las PQRDS ( Subdirección Técnica de Recreación y Deportes)</t>
  </si>
  <si>
    <t>(N° DE RESPUESTAS QUE CUMPLEN CON LOS CRITERIOS DE CALIDAD / TOTAL DE PQRDS DE LA STRD)*100</t>
  </si>
  <si>
    <t>Cumplimiento de la recomendación de actividad física de la OMS entre quienes participan en los programas de la Subdirección Técnica de Recreación y Deportes</t>
  </si>
  <si>
    <t>Porcentaje hallado después del análisis de los datos registrados en las mediciones de los individuos que cumplen las recomendaciones de actividad física, establecidos en la muestra representativa de la población que participan en los programas de la Subdirección Técnica de Recreación y Deportes</t>
  </si>
  <si>
    <t xml:space="preserve">Anual </t>
  </si>
  <si>
    <t>Ejecución de actividades sin el conocimiento previo sobre los lineamientos técnicos existentes</t>
  </si>
  <si>
    <t>No. de documentos actualizados / No. de Documentos Programados *100%</t>
  </si>
  <si>
    <t>Nivel de impacto y satisfacción de los programas que articulan la Estrategia Deportiva de Bogotá.</t>
  </si>
  <si>
    <t>Cálculo ponderado de los resultados</t>
  </si>
  <si>
    <t>Anual</t>
  </si>
  <si>
    <t>Nivel de percepción del valor de Apropiación del espacio público en las actividades de Formación Ciudadana</t>
  </si>
  <si>
    <t>Promedio resultado dimensiones - Cada dimensión se calcula como el porcentaje de personas con 7 o más puntos en el ítem. IAEP= ( E i5=1 IAEPi) / 5 Donde IAEP_i =% de personas que tienen grado de percepción mayor o igual a 7 i en Percepción {Espacio, Limpieza, Seguridad, Es acogedor, Está adecuado}</t>
  </si>
  <si>
    <t>Nivel de percepción del valor de Confianza en las actividades de Formación Ciudadana</t>
  </si>
  <si>
    <t>Nivel de percepción del valor de Solidaridad en las actividades de Formación Ciudadana</t>
  </si>
  <si>
    <t>IS=(Ei12=1ISi)/ 12</t>
  </si>
  <si>
    <t>Nivel de percepción del valor de Trabajo en equipo en las actividades de Formación Ciudadana</t>
  </si>
  <si>
    <t>Promedio resultado dimensiones - Cada dimensión se calcula como el porcentaje de personas con 7 o más puntos en el ítem. ITE=(Ei2=1ITEi) /2 Donde ITE_i =% de personas que tienen grado de percepción mayor o igual a 7 i en Percepción {El aporte que el resto del equipo sin¿ incluirse usted hace, El aporte que usted le hace al equipo}</t>
  </si>
  <si>
    <t>Número de quejas recibidas por cobros del tramite</t>
  </si>
  <si>
    <t xml:space="preserve">	No. De quejas recibidas por cobros del trámite</t>
  </si>
  <si>
    <t>Oportunidad en las PQRSD ( Subdirección Técnica de Recreación y Deportes)</t>
  </si>
  <si>
    <t>(N° DE PQRDS CONTESTADAS DENTRO DE TÉRMINOS / N° DE PQRDS RECIBIDAS EN LA STRD)*100</t>
  </si>
  <si>
    <t>Pagos autorizados sin asistir a jornadas en Ciclovía</t>
  </si>
  <si>
    <t>(N° pagos autorizados sin asistir a jornadas/ total de pagos autorizados) *100</t>
  </si>
  <si>
    <t>Porcentaje de ejecución del programa anual de caja - STRD</t>
  </si>
  <si>
    <t>(Recursos ejecutados de reserva, vigencia y pasivos exigibles/Recursos programados de reserva, vigencia y pasivos exigibles)*100</t>
  </si>
  <si>
    <t>Satisfacción de los Escolares Beneficiados por el PI 7854</t>
  </si>
  <si>
    <t xml:space="preserve"> Cálculo ponderado de los resultados</t>
  </si>
  <si>
    <t>Adquisición de Bienes y Servicios</t>
  </si>
  <si>
    <t xml:space="preserve">Número de casos donde se presenten errores graves en la evaluación que incidan en favorecer a un oferente en particular, por omisión o extralimitación de requisitos evaluados </t>
  </si>
  <si>
    <t>Número de evaluaciones de procesos que presentan errores graves / número de formatos de evaluación seleccionados</t>
  </si>
  <si>
    <t>Número de contratos que no tienen debidamente publicados los informes de actividades y supervisión en SECOP</t>
  </si>
  <si>
    <t>Número de contratos que no tienen publicados los informes de supervisión en SECOP / Numero de contratos Seleccionados</t>
  </si>
  <si>
    <t>Número de liquidaciones que no cumplen con lo establecido en el procedimiento</t>
  </si>
  <si>
    <t>Numero de liquidaciones que no cumplen con los requisitos del procedimiento</t>
  </si>
  <si>
    <t>Número de solicitudes de adición y prorroga que no cumplen con la adecuada justificación técnica, de conformidad con la ejecución del contrato</t>
  </si>
  <si>
    <t>Número de solicitudes de adición y prorroga, que no cumplen con una adecuada justificación / número de adiciones y prorrogas seleccionadas</t>
  </si>
  <si>
    <t>Números de casos donde se elaboren estudios y documentos previos que omitan requisitos o que establezcan requisitos desproporcionados en los componentes jurídicos y/o financieros y/o técnicos específicos que den como resultado el direccionamiento de la ad</t>
  </si>
  <si>
    <t xml:space="preserve">	Números de casos donde se elaboren estudios y documentos previos que omitan requisitos o que establezcan requisitos desproporcionados en los componentes jurídicos y/o financieros y/o técnicos específicos que den como resultado el direccionamiento de la adjudicación de un contrato a un oferente en particular</t>
  </si>
  <si>
    <t>Piezas de Comunicación publicadas*</t>
  </si>
  <si>
    <t>Número de piezas publicadas en correo COMUNIDAD / 3 *100%</t>
  </si>
  <si>
    <t>Porcentaje de contratos legalizados dentro del tiempo establecido</t>
  </si>
  <si>
    <t>(Número de contratos de Prestación de Servicios legalizados en un tiempo menor o igual a 10 días hábiles a partir de la firma del contrato / Total de contratos de prestación de servicios suscritos)*100 
Donde: LP: Licitación pública; CM: Concurso de méritos</t>
  </si>
  <si>
    <t>Porcentaje de control de actas de liquidación revisadas dentro del tiempo establecido</t>
  </si>
  <si>
    <t>(Número Actas de liquidación con control de legalidad, en un tiempo menor o igual a 10 días hábiles contados a partir de la radicación / Total de actas de liquidación radicadas)*100</t>
  </si>
  <si>
    <t>Porcentaje de estudios de sector tramitados dentro del tiempo establecido</t>
  </si>
  <si>
    <t>(Número de estudios de sector tramitados en menor o igual a 8 días calendario después de la radicación de los documentos completos / Total solicitudes de estudios del sector radicados con los documentos completos)*100</t>
  </si>
  <si>
    <t>Porcentaje de modificaciones contractuales tramitadas dentro del tiempo establecido</t>
  </si>
  <si>
    <t>(Número de solicitudes de modificación perfeccionadas en un tiempo menor o igual a 10 días hábiles a partir de la recepción viable para CPS e IP / Total de solicitud de modificación contractual radicadas para CPS e IP)*100</t>
  </si>
  <si>
    <t>Porcentaje de participación en mesas técnicas realizadas para la revisión de las fichas técnicas de los procesos de selección</t>
  </si>
  <si>
    <t xml:space="preserve">	Número de mesas técnicas en las que participó la Subdirección de Contratación / Número de mesas técnicas programadas *100%</t>
  </si>
  <si>
    <t>Porcentaje de procesos de selección publicados dentro del tiempo establecido</t>
  </si>
  <si>
    <t>(Número de proyectos de pliego de condiciones o invitación (mínimas cuantías) publicados en un tiempo menor o igual a 5 días hábiles después de la radicación de los documentos completos / Total de procesos de selección radicados con los documentos completos)*100</t>
  </si>
  <si>
    <t>Porcentaje de socializaciones realizadas a los supervisores de contrato</t>
  </si>
  <si>
    <t>Número de socializaciones / 3 * 100%</t>
  </si>
  <si>
    <t>Porcentaje seguimientos efectuados al avance de los procesos en el PAA.</t>
  </si>
  <si>
    <t xml:space="preserve">	Número de memorandos realizados / Número de memorandos programados *100%</t>
  </si>
  <si>
    <t>Revisión Procedimiento Liquidaciones</t>
  </si>
  <si>
    <t>Un procedimiento revisado</t>
  </si>
  <si>
    <t>Gestión Financiera</t>
  </si>
  <si>
    <t>Acuerdos de pago y pagarés en custodia</t>
  </si>
  <si>
    <t xml:space="preserve">	Número de acuerdos de pago y pagares en custodia / número de acuerdos de pago y pagares en el inventario * 100</t>
  </si>
  <si>
    <t>Desviación de recursos públicos en beneficio particular</t>
  </si>
  <si>
    <t>Número de casos en que se han generado desviación de los recursos públicos para beneficio particular</t>
  </si>
  <si>
    <t xml:space="preserve">	Trimestral (Mes Vencido)</t>
  </si>
  <si>
    <t>Desviación del rubro presupuestal autorizado en el PAA</t>
  </si>
  <si>
    <t>Número de casos en que se han generado desviación en el rubro presupuestal autorizado en el PAA</t>
  </si>
  <si>
    <t>Desviación en la asignación de roles o permisos en los portales bancarios</t>
  </si>
  <si>
    <t>Número de casos en que se han generado desviación en la asignación de roles o permisos en los portales bancarios</t>
  </si>
  <si>
    <t xml:space="preserve">	Semestral (Mes Vencido)</t>
  </si>
  <si>
    <t>Observaciones detectadas por entes de control en la rendición de cuentas</t>
  </si>
  <si>
    <t>Número de observaciones detectadas por entes de control en la rendición de la cuenta a la Contraloría de Bogotá</t>
  </si>
  <si>
    <t>Porcentaje de cuentas colectivas pagadas dentro del tiempo establecido</t>
  </si>
  <si>
    <t>(No. de cuentas colectivas pagadas en un tiempo menor o igual a 10 días/Total de cuentas de pago colectivas tramitadas)*100</t>
  </si>
  <si>
    <t>Porcentaje de cuentas individuales pagadas dentro del tiempo establecido</t>
  </si>
  <si>
    <t xml:space="preserve">(No. de cuentas individuales pagadas en un tiempo menor o igual a 9 días/Total de cuentas de pago individuales tramitadas)*100 </t>
  </si>
  <si>
    <t>Porcentaje de ejecución del programa anual de caja - SAF</t>
  </si>
  <si>
    <t>Porcentaje de ejecución del programa anual de caja consolidado</t>
  </si>
  <si>
    <r>
      <rPr>
        <sz val="11"/>
        <color theme="1"/>
        <rFont val="Calibri"/>
      </rPr>
      <t>Porcentaje de ejecución presupuestal en gastos de funcionamiento</t>
    </r>
    <r>
      <rPr>
        <sz val="11"/>
        <color rgb="FFFF0000"/>
        <rFont val="Calibri"/>
      </rPr>
      <t>*</t>
    </r>
  </si>
  <si>
    <t>(Presupuesto de funcionamiento ejecutado / Presupuesto disponible de funcionamiento)*100</t>
  </si>
  <si>
    <r>
      <rPr>
        <sz val="11"/>
        <color theme="1"/>
        <rFont val="Calibri"/>
      </rPr>
      <t>Porcentaje de ejecución presupuestal en gastos de inversión</t>
    </r>
    <r>
      <rPr>
        <sz val="11"/>
        <color rgb="FFFF0000"/>
        <rFont val="Calibri"/>
      </rPr>
      <t>*</t>
    </r>
  </si>
  <si>
    <t>(Presupuesto de inversión ejecutado/Presupuesto disponible de inversión)*100</t>
  </si>
  <si>
    <t>Porcentaje de informes financieros presentados a los entes de vigilancia y control dentro de los términos legales vigentes</t>
  </si>
  <si>
    <t>(No. de informes financieros presentados dentro de los términos legales vigentes/Total de informes financieros a reportar a los entes de vigilancia y control)*100</t>
  </si>
  <si>
    <t>Porcentaje de notas a los estados financieros reveladas correctamente</t>
  </si>
  <si>
    <t>(No. de notas sin observaciones por parte de los órganos de control internos y externos/Total de notas a los estados financieros elaboradas)*100</t>
  </si>
  <si>
    <t>Anual (mayo)</t>
  </si>
  <si>
    <t>Porcentaje de obligaciones contingentes registradas correctamente en la contabilidad</t>
  </si>
  <si>
    <t>(No. de procesos registrados correctamente en la contabilidad/Total de procesos reportados en SIPROJ Web)*100</t>
  </si>
  <si>
    <t>Trimestral (Mes Vencido)</t>
  </si>
  <si>
    <t>Porcentaje de partidas conciliatorias identificadas dentro del tiempo establecido</t>
  </si>
  <si>
    <t>(No. de partidas conciliatorias identificadas con edad inferior a 60 días/Total de partidas reportadas)*100</t>
  </si>
  <si>
    <t>Mensual (Vencido) 
del 25-30 del mes siguiente</t>
  </si>
  <si>
    <t>Gestión Documental</t>
  </si>
  <si>
    <t>Número de expedientes - pérdida en el archivo central</t>
  </si>
  <si>
    <t>Número de expedientes pérdida en el archivo central</t>
  </si>
  <si>
    <t xml:space="preserve">Gestión -Riesgos de corrupción </t>
  </si>
  <si>
    <t>Porcentaje de espacios controlados para la conservación documental</t>
  </si>
  <si>
    <t>(No. de espacios monitoreados e intervenidos / Total de espacios monitoreados)*100</t>
  </si>
  <si>
    <r>
      <rPr>
        <sz val="11"/>
        <color theme="1"/>
        <rFont val="Calibri"/>
      </rPr>
      <t>Porcentaje de transferencias primarias realizadas de acuerdo con los tiempos de retención</t>
    </r>
    <r>
      <rPr>
        <sz val="11"/>
        <color rgb="FFFF0000"/>
        <rFont val="Calibri"/>
      </rPr>
      <t>*</t>
    </r>
  </si>
  <si>
    <t>(No. de transferencias primarias realizadas de acuerdo con los tiempos de retención establecidos en las TRD / Total de transferencias documentales programadas)*100</t>
  </si>
  <si>
    <t>Gestión de Servicio a la Ciudadanía</t>
  </si>
  <si>
    <t xml:space="preserve">	Alertas preventivas</t>
  </si>
  <si>
    <t>Gestión del correo electrónico</t>
  </si>
  <si>
    <t>(Número de correos gestionados/ Número de correos recibidos)*100</t>
  </si>
  <si>
    <t>Interfaz entre sistemas de información</t>
  </si>
  <si>
    <t>Número de peticiones asociados a la no verificación de los perfiles dentro de los términos</t>
  </si>
  <si>
    <t>Porcentaje de peticiones, quejas, reclamos y sugerencias contestadas dentro de los términos legales vigentes</t>
  </si>
  <si>
    <t>(No. de peticiones, quejas, reclamos y sugerencias contestadas en el aplicativo SDQS dentro de los términos legales vigentes/Total de peticiones, quejas, reclamos y sugerencias recibidas)*100</t>
  </si>
  <si>
    <t>Porcentaje de requerimientos atendidos con calidad</t>
  </si>
  <si>
    <t>(No. de respuestas a requerimientos sin observaciones en cuanto a los criterios de calidad/Total de requerimientos evaluados en el aplicativo SDQS)*100</t>
  </si>
  <si>
    <t>Publicaciones realizadas en el link de transparencia</t>
  </si>
  <si>
    <t>(Número de solicitudes de servicio cerradas en GLPI / Número de solicitudes realizadas por las diferentes áreas y dependencias del IDRD para realizar en el link de transparencia) *100</t>
  </si>
  <si>
    <t>Bimestral</t>
  </si>
  <si>
    <t>Respuesta Oportuna de PQRDS</t>
  </si>
  <si>
    <t>(No. de peticiones, quejas, reclamos y sugerencias contestadas en el aplicativo Bogotá Te Escucha, por parte del Area de Atención al Cliente, Quejas y Reclamos, dentro de los términos legales vigentes / Total de peticiones, quejas, reclamos y sugerencias recibidas)*100</t>
  </si>
  <si>
    <t>Satisfacción del ciudadano con la atención recibida en los SUPERCADE</t>
  </si>
  <si>
    <t>(No. de ciudadanos satisfechos con la atención recibida en los SUPERCADE/Total de ciudadanos atendidos en los SUPERCADE)*100</t>
  </si>
  <si>
    <t xml:space="preserve">Gestión de Tecnologías de la Información </t>
  </si>
  <si>
    <t>Disponibilidad de bases de Datos</t>
  </si>
  <si>
    <t xml:space="preserve">	Horas disponibles mes / total de horas del mes</t>
  </si>
  <si>
    <t>Índice de implementación de gobierno digital</t>
  </si>
  <si>
    <t>Sumatoria de la calificación obtenida por cada componente/Total de componentes de la política de gobierno digital</t>
  </si>
  <si>
    <t>Casos de manipulación y/o adulteración</t>
  </si>
  <si>
    <t>Número de casos de manipulación y adulteración de la información contenida en los sistemas de información para beneficio propio o de un tercero.</t>
  </si>
  <si>
    <t>Porcentaje de avance en proyectos de PETI</t>
  </si>
  <si>
    <t>(No. de hitos en proyectos de TI alcanzados/Total de hitos en proyectos de TI programados en la vigencia)*100</t>
  </si>
  <si>
    <t>Porcentaje de disponibilidad de los servicios de comunicaciones</t>
  </si>
  <si>
    <t>(No. de horas disponibles de los servicios de comunicaciones /Total de horas de los servicios de comunicaciones)*100</t>
  </si>
  <si>
    <t>Porcentaje de disponibilidad de los sistemas de información</t>
  </si>
  <si>
    <t>(No. de horas disponibles de los sistemas de información/Total de horas en servicio de los sistemas de información)*100</t>
  </si>
  <si>
    <t>Porcentaje de remediación de vulnerabilidades de seguridad de la información</t>
  </si>
  <si>
    <t xml:space="preserve">(No. de vulnerabilidades críticas o altas remediadas/Total de vulnerabilidades de seguridad de la información detectadas como críticas o altas)*100 </t>
  </si>
  <si>
    <t>Anual ( Febrero)</t>
  </si>
  <si>
    <t>Porcentaje de solicitudes de servicio tecnológico atendidas dentro de los tiempos establecidos</t>
  </si>
  <si>
    <t>(No. de solicitudes atendidas dentro de los tiempos establecidos en los acuerdos de nivel de servicio/Total de solicitudes de servicio tecnológico recibidas)*100</t>
  </si>
  <si>
    <t>Gestión de Talento Humano</t>
  </si>
  <si>
    <t>Frecuencia de accidentalidad</t>
  </si>
  <si>
    <t>(No. de accidentes de trabajo reportados/Total de trabajadores (funcionarios y contratistas)*100</t>
  </si>
  <si>
    <r>
      <rPr>
        <sz val="11"/>
        <color theme="1"/>
        <rFont val="Calibri"/>
      </rPr>
      <t>≤7</t>
    </r>
    <r>
      <rPr>
        <sz val="11"/>
        <color theme="1"/>
        <rFont val="Calibri"/>
      </rPr>
      <t>%</t>
    </r>
  </si>
  <si>
    <t>Impacto de la capacitación en el desempeño laboral de funcionarios</t>
  </si>
  <si>
    <t>(No. de funcionarios con capacitaciones efectivas/Total de funcionarios evaluados)*100</t>
  </si>
  <si>
    <t>Incidencia de la enfermedad laboral</t>
  </si>
  <si>
    <t>(Número de casos nuevos de enfermedad laboral en el periodo «Z» / Promedio de servidores públicos en el periodo «Z») * 100.000</t>
  </si>
  <si>
    <t>≤1%</t>
  </si>
  <si>
    <t>Índice de clima organizacional</t>
  </si>
  <si>
    <t>Promedio ponderado de las dimensiones evaluadas en la encuesta de medición de clima organizacional</t>
  </si>
  <si>
    <t>Bienal</t>
  </si>
  <si>
    <t>Índice de desempeño laboral de funcionarios</t>
  </si>
  <si>
    <t>(Sumatoria de calificaciones finales de la evaluación de desempeño de los funcionarios/Total de funcionarios evaluados)*100</t>
  </si>
  <si>
    <t>Casos evidenciados de Información revelada</t>
  </si>
  <si>
    <t>No. de casos que se reveló información reservada y clasificada de historias laborales por parte de servidores públicos para beneficio propio o de terceros</t>
  </si>
  <si>
    <r>
      <rPr>
        <sz val="11"/>
        <color theme="1"/>
        <rFont val="Calibri"/>
      </rPr>
      <t>Porcentaje de ejecución del plan anual de bienestar e incentivos</t>
    </r>
    <r>
      <rPr>
        <sz val="11"/>
        <color rgb="FFFF0000"/>
        <rFont val="Calibri"/>
      </rPr>
      <t>*</t>
    </r>
  </si>
  <si>
    <t>(No. de actividades de bienestar e incentivos desarrolladas/Total de actividades programadas en el plan anual de bienestar e incentivos)*100</t>
  </si>
  <si>
    <t>Porcentaje de ejecución del plan anual de seguridad y salud en el trabajo</t>
  </si>
  <si>
    <t>(No. de actividades de seguridad y salud desarrolladas/Total de actividades programadas en el plan anual de seguridad y salud en el trabajo)*100</t>
  </si>
  <si>
    <r>
      <rPr>
        <sz val="11"/>
        <color theme="1"/>
        <rFont val="Calibri"/>
      </rPr>
      <t>Porcentaje de ejecución del plan institucional de capacitación</t>
    </r>
    <r>
      <rPr>
        <sz val="11"/>
        <color rgb="FFFF0000"/>
        <rFont val="Calibri"/>
      </rPr>
      <t>*</t>
    </r>
  </si>
  <si>
    <t>(No. de actividades de capacitación desarrolladas/Total de actividades programadas en el plan institucional de capacitación)*100</t>
  </si>
  <si>
    <t>Porcentaje de Funcionarios desvinculados que entregan informe con los requisitos establecidos</t>
  </si>
  <si>
    <t>Número de funcionarios desvinculados con la documentación entregada y revisada/Numero de funcionarios desvinculados en el periodo</t>
  </si>
  <si>
    <t>Porcentaje de funcionarios que asisten a las actividades del plan institucional de capacitación</t>
  </si>
  <si>
    <t>(No. de funcionarios asistentes a las actividades del plan institucional de capacitación/Total de funcionarios citados a las actividades del plan institucional de capacitación)*100</t>
  </si>
  <si>
    <t>Porcentaje de funcionarios que participan en las actividades del plan de bienestar e incentivos</t>
  </si>
  <si>
    <t xml:space="preserve">(No. de funcionarios participantes en las actividades del plan de bienestar e incentivos/Total de funcionarios de la entidad)*100 </t>
  </si>
  <si>
    <t>Prevalencia de la enfermedad laboral</t>
  </si>
  <si>
    <t>(No. de casos de enfermedad laboral calificada/Total de funcionarios)*100</t>
  </si>
  <si>
    <t>≤2%</t>
  </si>
  <si>
    <t>Revisión devengos nómina</t>
  </si>
  <si>
    <t>Número de funcionarios revisados en prenómina en el periodo/Numero de funcionarios activos en el periodo.</t>
  </si>
  <si>
    <t>Gestión de Recursos Físicos</t>
  </si>
  <si>
    <t>Cumplimiento de aspectos normativos y de implementación del PIGA por vigencia</t>
  </si>
  <si>
    <t>Actividades ejecutadas en el plan de acción PIGA en la vigencia / Actividades programadas para la vigencia, en el plan de acción PIGA *100</t>
  </si>
  <si>
    <t>Número de casos de pérdida de elementos en Bodega</t>
  </si>
  <si>
    <t>Porcentaje de inventario aleatorio validado físicamente en bodega</t>
  </si>
  <si>
    <t xml:space="preserve">(No. de elementos devolutivos y de consumo en bodegas validados físicamente/Muestra de inventario de elementos devolutivos y de consumo registrados en el sistema de información SEVEN)*100 </t>
  </si>
  <si>
    <t>Porcentaje de inventario individual validado físicamente</t>
  </si>
  <si>
    <t xml:space="preserve">(No. de elementos devolutivos del inventario individual validados físicamente/Total de elementos devolutivos del inventario individual registrados en el sistema de información SEVEN)*100 </t>
  </si>
  <si>
    <t>Porcentaje de mantenimientos realizados a la infraestructura física de la sede administrativa</t>
  </si>
  <si>
    <t>(No. de mantenimientos realizados a la infraestructura física/Total de mantenimientos programados a la infraestructura física de la sede administrativa)*100</t>
  </si>
  <si>
    <t>Porcentaje de requerimientos de mantenimiento correctivo atendidos en la sede administrativa dentro de los tiempos establecidos</t>
  </si>
  <si>
    <t>(No. de requerimientos de mantenimiento correctivo atendidos dentro de los tiempos establecidos/Total de requerimientos de mantenimiento correctivo reportados en la sede administrativa)*100</t>
  </si>
  <si>
    <t>Gestión de Asuntos Locales</t>
  </si>
  <si>
    <t>Porcentaje de asesorías y asistencias técnicas realizadas a los Fondos de Desarrollo Local</t>
  </si>
  <si>
    <t>(No. de asistencias técnicas realizadas a los Fondos de Desarrollo Local/Total de asistencias técnicas programadas a los Fondos de Desarrollo Local en las cuatro líneas de inversión)*100</t>
  </si>
  <si>
    <t>Porcentaje de compromisos atendidos en el marco de las instancias de participación locales</t>
  </si>
  <si>
    <t>(No. de compromisos atendidos en las instancias Consejo Local de Gobierno, Unidad de Apoyo Técnico y Comisión Local Intersectorial de Participación /Total de compromisos generados en las instancias Consejo Local de Gobierno, Unidad de Apoyo Técnico y Comisión Local Intersectorial de Participación)*100</t>
  </si>
  <si>
    <t>Porcentaje de propuestas rechazadas por causa de desactualización de los criterios de elegibilidad y viabilidad</t>
  </si>
  <si>
    <t>No. De propuestas rechazadas por causa de desactualización de los criterios / Total de propuestas recibidas *100%</t>
  </si>
  <si>
    <t xml:space="preserve">Porcentaje de requerimientos atendidos de las Juntas Administradoras locales </t>
  </si>
  <si>
    <t xml:space="preserve">(No. De requerimientos solicitados por las Juntas Administradoras Locales / No. De requerimientos atendidos por la oficina de asuntos locales) * 100  </t>
  </si>
  <si>
    <r>
      <rPr>
        <sz val="11"/>
        <color theme="1"/>
        <rFont val="Calibri"/>
      </rPr>
      <t>Porcentaje de sensibilizaciones realizadas DRAFE</t>
    </r>
    <r>
      <rPr>
        <sz val="11"/>
        <color rgb="FFFFFFFF"/>
        <rFont val="Calibri"/>
      </rPr>
      <t xml:space="preserve"> </t>
    </r>
  </si>
  <si>
    <t>(No. De sensibilizaciones programadas / No. De sensibilizaciones realizadas ) * 100</t>
  </si>
  <si>
    <t>Administración y Mantenimiento de Parques y Escenarios</t>
  </si>
  <si>
    <r>
      <rPr>
        <sz val="11"/>
        <color theme="1"/>
        <rFont val="Calibri"/>
      </rPr>
      <t xml:space="preserve">Aprovechamiento económico de parques y/o escenarios </t>
    </r>
    <r>
      <rPr>
        <sz val="11"/>
        <color rgb="FFFF0000"/>
        <rFont val="Calibri"/>
      </rPr>
      <t>*</t>
    </r>
  </si>
  <si>
    <t>(Ingresos del mes + acumulado de los ingresos del mes anterior/Total presupuesto anual)*100</t>
  </si>
  <si>
    <t>Incumplimiento de Contratos</t>
  </si>
  <si>
    <t>(Número de contratos en incumplimiento / Número de contratos vigentes)*100</t>
  </si>
  <si>
    <t>Número de casos detectados en los que se omiten los criterios normativos, procedimentales y tarifarios para el beneficio propio o de un tercero frente al trámite: Permiso de uso y/o aprovechamiento económico de parques o escenarios.</t>
  </si>
  <si>
    <t>(Cantidad de PQRSD atendidas dentro de los términos de ley / Cantidad de PQRSD allegas a la STP) *100</t>
  </si>
  <si>
    <t>Porcentaje de Cumplimiento de Metas</t>
  </si>
  <si>
    <t>Metas Alcanzadas / Metas Planificadas *100%</t>
  </si>
  <si>
    <t>Porcentaje de ejecución del programa anual de caja - STP</t>
  </si>
  <si>
    <t>Recursos ejecutados de reserva, vigencia y pasivos exigibles/Recursos programados de reserva, vigencia y pasivos exigibles*100</t>
  </si>
  <si>
    <t>Visitas Aprovechamiento Económico</t>
  </si>
  <si>
    <t>Número de visitas realizadas que cumplen con los criterios establecidos / Número de visitas realizadas)*100</t>
  </si>
  <si>
    <t>Visitas Estabilidad de Obra</t>
  </si>
  <si>
    <t>Número de visitas realizadas / Número de visitas programadas *100</t>
  </si>
  <si>
    <t>Diseño y Construcción de Parques y Escenarios</t>
  </si>
  <si>
    <t>Aprobación de actividades no previstas o mayores cantidades sin el cumplimiento de los requisitos internos</t>
  </si>
  <si>
    <t>Numero de aprobaciones de actividades no previstas o mayores cantidades sin el cumplimiento de los requisitos.</t>
  </si>
  <si>
    <t>Cumplimiento de calidad en las PQRSD ( Subdirección Técnica de Construcciones)</t>
  </si>
  <si>
    <t>(N° DE RESPUESTAS QUE CUMPLEN CON LOS CRITERIOS DE CALIDAD / TOTAL DE REQUERIMIENTOS REVISADOS EN LA STC)*100</t>
  </si>
  <si>
    <t>Cumplimiento de oportunidad en las PQRSD (Subdirección Técnica de Construcciones)</t>
  </si>
  <si>
    <t>(N° DE PQRSD CONTESTADAS DENTRO DE TERMINOS / N° DE PQRSD RECIBIDAS EN LA STC)*100</t>
  </si>
  <si>
    <t>Número de contratos liquidados sin el lleno de requisitos</t>
  </si>
  <si>
    <t>Porcentaje de contratos a cargo de la Subdirección con procesos sancionatorios</t>
  </si>
  <si>
    <t>Número de contratos con proceso sancionatorio / Número de contratos en ejecución de la STC *100</t>
  </si>
  <si>
    <t>≤30%</t>
  </si>
  <si>
    <t>Porcentaje de ejecución del programa anual de caja - STC</t>
  </si>
  <si>
    <t>% de avance mensual ejecutado en las metas del proyecto de inversión / % del valor mensual programado en las metas del proyecto de inversión * 100</t>
  </si>
  <si>
    <t>Porcentaje de parques y/o escenarios ampliados y/o mejorados en cumplimiento de la meta plan de desarrollo</t>
  </si>
  <si>
    <t>No. de escenarios deportivos ampliados y /o mejorados/No. Escenarios programados en el plan de desarrollo * 100%</t>
  </si>
  <si>
    <t>Porcentaje de visitas de estabilidad de obra.</t>
  </si>
  <si>
    <t>Número de obras con visita de estabilidad ejecutada/ Número de obras en seguimiento</t>
  </si>
  <si>
    <t>Promedio de retraso general en ejecución de obras</t>
  </si>
  <si>
    <t>Promedio del % del retraso del total de las obras en ejecución</t>
  </si>
  <si>
    <r>
      <rPr>
        <sz val="11"/>
        <color theme="1"/>
        <rFont val="Calibri"/>
      </rPr>
      <t>≤</t>
    </r>
    <r>
      <rPr>
        <sz val="11"/>
        <color theme="1"/>
        <rFont val="Calibri"/>
      </rPr>
      <t>25%</t>
    </r>
  </si>
  <si>
    <t>Satisfacción de los usuarios con las obras de construcción y/o adecuación entregadas</t>
  </si>
  <si>
    <t>(No. de usuarios satisfechos con las obras de construcción y/o adecuación entregadas /Total de usuarios encuestados por proyecto)*100</t>
  </si>
  <si>
    <t>Gestión Jurídica</t>
  </si>
  <si>
    <t>Fallos analizados y socializados dictados en contra o a favor del IDRD.</t>
  </si>
  <si>
    <t>No. de análisis realizados y socializados de los elementos sustanciales que soportan el sentido del fallo / No. de fallos dictados en contra o a favor del IDRD *100</t>
  </si>
  <si>
    <t>Índice de condenas adversas</t>
  </si>
  <si>
    <t xml:space="preserve">(N° de fallos adversos a la Entidad / Total de procesos judiciales) * 100 </t>
  </si>
  <si>
    <t>≤8%</t>
  </si>
  <si>
    <t>Informes solicitados a la Subdirección de Contratación y Ordenadores de Gasto sobre la aplicación de la Política de Prevención del Daño Antijurídico</t>
  </si>
  <si>
    <t>No. de informes recibidos sobre la aplicación de la Política de Prevención del Daño Antijurídico / No. de solicitudes de informes realizadas a la Subdirección de Contratación y Ordenadores de Gasto /*100</t>
  </si>
  <si>
    <t>Número de casos de favorecimiento detectados a terceros en procesos judiciales y extrajudiciales</t>
  </si>
  <si>
    <t>Número de casos de favorecimiento detectados a terceros</t>
  </si>
  <si>
    <t xml:space="preserve">Número de casos de favorecimiento detectados relacionados con el Aval deportivo de las escuelas de formación deportiva y el Reconocimiento deportivo a clubes deportivos, clubes promotores y clubes pertenecientes a entidades no deportivas.  </t>
  </si>
  <si>
    <t>Número de casos de favorecimiento detectados relacionados con el Aval deportivo de las escuelas de formación deportiva y el Reconocimiento deportivo a clubes deportivos, clubes promotores y clubes pertenecientes a entidades no deportivas.</t>
  </si>
  <si>
    <t>Porcentaje de Certificaciones enviadas a la Secretaría Jurídica de la Alcaldía Mayor de Bogotá dentro del término legal vigente</t>
  </si>
  <si>
    <t>Número de certificaciones presentadas dentro del término a la Secretaria Jurídica Distrital / Número de certificaciones solicitadas por la Secretaria Jurídica Distrital *100</t>
  </si>
  <si>
    <t>Porcentaje de procesos de cobro de cartera iniciados</t>
  </si>
  <si>
    <t>(No. de procesos con etapas de cobro iniciadas/total de solicitudes de cobro con documentación completa y con obligación clara, expresa y exigible)*100</t>
  </si>
  <si>
    <t>Porcentaje de procesos judiciales y extrajudiciales atendidos dentro de los términos legales vigentes</t>
  </si>
  <si>
    <t>(No. de procesos jurídicos atendidos dentro de los términos legales vigentes)/Total de procesos jurídicos notificados)*100</t>
  </si>
  <si>
    <t>Porcentaje de solicitudes de concepto a proyectos de acuerdo, decreto o ley atendidas dentro del tiempo establecido</t>
  </si>
  <si>
    <t>(No. de solicitudes de concepto a proyectos de acuerdo, decreto o ley atendidas dentro del tiempo establecido/Total de solicitudes recibidas con concepto técnico y financiero oportuno)*100</t>
  </si>
  <si>
    <t>Porcentaje de trámites de aval de escuelas deportivas atendidos dentro del término legal vigente</t>
  </si>
  <si>
    <t>(No. de trámites de aval de escuelas deportivas atendidos dentro del término legal vigente/Total de trámites de aval de escuelas deportivas atendidos)*100</t>
  </si>
  <si>
    <t>Porcentaje de trámites de reconocimiento deportivo atendidos dentro del término legal vigente</t>
  </si>
  <si>
    <t>(No. de actos administrativos proyectados dentro del término legal /Total de trámites de reconocimiento deportivo radicados con documentación completa)*100</t>
  </si>
  <si>
    <t>Satisfacción de los usuarios con el trámite de reconocimiento deportivo</t>
  </si>
  <si>
    <t>(No. de usuarios satisfechos con el trámite de reconocimiento deportivo/Total de usuarios encuestados)*100</t>
  </si>
  <si>
    <t>Sesiones realizadas dirigidas a los estructuradores y supervisores de los contratos de prestación de servicios enfocadas en el trámite contractual</t>
  </si>
  <si>
    <t>Número de sesiones realizadas / Número de sesiones programadas *100</t>
  </si>
  <si>
    <t>Gestión de Comunicaciones</t>
  </si>
  <si>
    <t>Cubrimiento de actividades</t>
  </si>
  <si>
    <t>Número de cubrimientos de las actividades atendidas para el posicionamiento de la imagen y marca del IDRD / # Total de cubrimientos solicitados * 100</t>
  </si>
  <si>
    <t>Número de casos en que se utilizaron pautas publicitarias en beneficio de un tercero a través de central de medios</t>
  </si>
  <si>
    <r>
      <rPr>
        <sz val="11"/>
        <color theme="1"/>
        <rFont val="Calibri"/>
      </rPr>
      <t>Número de estrategias de comunicación implementadas</t>
    </r>
    <r>
      <rPr>
        <sz val="11"/>
        <color rgb="FFFF0000"/>
        <rFont val="Calibri"/>
      </rPr>
      <t>*</t>
    </r>
  </si>
  <si>
    <t>Número de estrategias de comunicación implementadas en las fechas establecidas en el cronograma /Número de estrategias de comunicación x 100</t>
  </si>
  <si>
    <t>Porcentaje de solicitudes de servicios de comunicaciones atendidas dentro de los tiempos establecidos</t>
  </si>
  <si>
    <t>(No. de solicitudes de servicio atendidas dentro de los tiempos establecidos/Total de solicitudes de servicio de comunicaciones recibidas)*100</t>
  </si>
  <si>
    <t>Seguimiento a noticias publicadas acerca del IDRD, sus planes, programas y proyectos</t>
  </si>
  <si>
    <t>N/A</t>
  </si>
  <si>
    <t>Tasa de variación en el alcance total de las publicaciones en redes sociales</t>
  </si>
  <si>
    <t>((Alcance total de publicaciones en el trimestre actual - Alcance total de publicaciones en el trimestre anterior)/Alcance total de publicaciones en el trimestre anterior)*100
Donde:
Alcance total de las publicaciones = Total de usuarios que vieron las publicaciones de redes sociales</t>
  </si>
  <si>
    <t>≥20%</t>
  </si>
  <si>
    <t xml:space="preserve">                                                                      </t>
  </si>
  <si>
    <t xml:space="preserve"> </t>
  </si>
  <si>
    <t>TOTAL INDICADORES DEL MES</t>
  </si>
  <si>
    <t>Indicadores de Gestión</t>
  </si>
  <si>
    <t>Indicadores de riesgos de corrupción</t>
  </si>
  <si>
    <t xml:space="preserve">Indicador de Gestión y corrupción </t>
  </si>
  <si>
    <t>INDICADORES DE GESTIÓN</t>
  </si>
  <si>
    <t>Cumplimiento</t>
  </si>
  <si>
    <t>Incumplimiento</t>
  </si>
  <si>
    <t>No reportado</t>
  </si>
  <si>
    <r>
      <rPr>
        <sz val="12"/>
        <color theme="1"/>
        <rFont val="Arial"/>
      </rPr>
      <t xml:space="preserve">se midieron 96 indicadores en total, de los cuales 71 indicadores son de gestión y 25 indicadores están relacionados con la matriz de riesgos de corrupción. </t>
    </r>
    <r>
      <rPr>
        <strike/>
        <sz val="12"/>
        <color theme="1"/>
        <rFont val="Arial"/>
      </rPr>
      <t xml:space="preserve"> </t>
    </r>
  </si>
  <si>
    <t>TOTAL INDICADORES</t>
  </si>
  <si>
    <t>Indicadores de gestión</t>
  </si>
  <si>
    <t>Indicadores de reiesgos de corrupción</t>
  </si>
  <si>
    <t>Que cumplieron</t>
  </si>
  <si>
    <t>Que NO cumplieron</t>
  </si>
  <si>
    <t>No reportaron</t>
  </si>
  <si>
    <t>(Cantidad de PQRS que cumplieron con el criterio de manejo de sistema asignado a la STP en BTE /Cantidad de PQRS allegas a la STP por BTE) *100</t>
  </si>
  <si>
    <t>Oportunidad PQRS( Subdirección Técnica de Parques)</t>
  </si>
  <si>
    <t>Número de Peticiones que Recibieron Alerta Preventiva / Número de Peticiones en Riesgo de Vencimiento de Términos *100</t>
  </si>
  <si>
    <t>Número de Peticiones Radicadas en BTE + Peticiones Radicadas Manualmente / Total Peticiones Radicadas en BTE*100%</t>
  </si>
  <si>
    <t>Manejo de Sistema BTE</t>
  </si>
  <si>
    <t>Promedio resultado dimensiones - Cada dimensión se calcula como el porcentaje de personas con 7 o más puntos en el ítem. IC= (Ei6=1ICi)/ 6 Donde IC_i =% de personas que tienen grado de confianza mayor o igual a 7. i en Confianza {IDRD,Alcaldía,Policía,Personas de su barrio, Personas que asisten al parque, Miembros de su familia}</t>
  </si>
  <si>
    <t>% Cumplimiento JUNIO 2024</t>
  </si>
  <si>
    <t>En el trimestre mayo - junio, no se ha declarado incumplimientos en ninguno de los contratos. Por lo cual no se adjunta evidencia.</t>
  </si>
  <si>
    <t>Para el mes de mayo fueron radicadas a la STP 488 PQRS a través de la plataforma Bogotá Te Escucha - BTE, de las cuales fueron cerradas dentro de los tiempos estipulados 225.Lo anterior, según lo reportado por el Área de Atención al Ciudadano en el informe mensual de gestión de PQRS que se publica en la página web de la entidad y que es el resultado de la evaluación realizada por dicha área a las respuestas a PQRS que se generan en cada área o dependencia; específicamente la mala calificación en manejo de sistema se puede dar por las siguientes situaciones según el procedimiento definido del proceso de Gestión de Servicio a la Ciudadanía:</t>
  </si>
  <si>
    <t>Se realizaron 2 visitas a parques y escenarios administrados por el IDRD, y como resultado de las visitas realizadas no se identificaron casos de omisión respecto a los criterios normativos, procedimentales y tarifarios para el beneficio propio o de un tercero frente al trámite.</t>
  </si>
  <si>
    <t>El porcentaje de cumplimiento del indicador se debe a la cantidad de respuestas que se generaron dentro de términos según lo establecido en la Ley 1755 de 2015. Lo anterior, según reporte generado por Bogotá Te Escucha del 03 de julio de 2024, en relación a las PQRS recibidas en el mes de mayo de 2024. La gestión de PQRS al interior de la Subdirección se da en relación con la capacidad operativa de la dependencia para dar pronta atención a la mismas.</t>
  </si>
  <si>
    <t>Al finalizar la vigencia Enero - Mayo 2024, se dio cumplimiento al 100% de las metas establecidas para los proyectos de inversión así: 1. Proyecto 7853 "Administración de parques y escenarios innovadores, sostenibles y con adaptación al cambio climático en Bogotá", con 5 metas proyectadas y cumplidas.
2. Proyecto 7855 "Fortalecimiento de la economía del sector deporte, recreación y actividad física de Bogotá", con 4 metas proyectadas y cumplidas.
Finalmente, dio cierre a estos proyectos en el mes de mayo de 2024 por finalización del Plan de Desarrollo.</t>
  </si>
  <si>
    <t>Para el período de Junio se dio cumplimiento del 83,80% relacionado con la ejecución de los recursos programados para el Proceso AMPE. Sin embargo, los recursos no ejecutados se deben a:
1. La facturación de los servicios Públicos de energía, gas y agua llegaron por menor valor al previsto.
2. Por temas de gestión contractual no se suscribieron en su totalidad los contratos para la ejecución de los recursos programados.
Por lo anterior, desde la STP se han adelantado todas las gestiones para dar cumplimiento del 100% del PAC, sin embargo, en este se incluyen rubros con variables fluctuantes como los servicios públicos, por lo cual la programación resulta en aproximaciones de acuerdo con las líneas base.</t>
  </si>
  <si>
    <t>Para el segundo trimestre del 2024 se realizaron 2 visitas a Parques y Escenarios administrados por el IDRD, de los cuales en la revisión de los criterios establecidos se dio cumplimiento del 100%</t>
  </si>
  <si>
    <t>En el periodo comprendido entre 1 de enero y 30 de junio de 2024, se efectuó la verificación en SECOP de 267 contratos de prestación de servicios, observando que contaran con la publicación de los respectivos informes en SECOP II.</t>
  </si>
  <si>
    <t>En el primer semestre de 2024, se realizó seguimiento a 5 liquidaciones, en las que se revisó que cumplieran con las actividades descritas en el procedimiento</t>
  </si>
  <si>
    <t>Se efectuó el análisis a 115 de 1144 solicitudes de adición y prorrogas realizadas en el periodo comprendido entre 1 de enero y 30 de junio de 2024, observando que se cuentan con una adecuada justificación para dicho tramite.</t>
  </si>
  <si>
    <t>Entre el 1 de enero y 30 de junio de 2024, se adelantaron 4 procesos de selección publica, escogiéndose uno (1), para efectuar seguimiento verificando que se cumplieron con todos los requisitos establecidos en los procedimientos, que se encuentran publicados en el aplicativo Isolución.</t>
  </si>
  <si>
    <t>En el segundo semestre, se publicaron 3 piezas de comunicación relacionada con la publicación de documentos</t>
  </si>
  <si>
    <t>En el segundo trimestre, se realizaron 2 capacitaciones a los supervisores de contrato, en el que se abordaron temas como incumplimientos y documentos para nuevos contratos de prestación de servicios. Se adjuntan registros de Asistencia</t>
  </si>
  <si>
    <t>Para el segundo trimestre  de 2024, se realizó la generación de alertas mediante la presentación en los comités financieros de los avances en los procesos de selección programados por cada subdirección.</t>
  </si>
  <si>
    <t>Se aprobó y publicó el procedimiento de liquidación de contratos.</t>
  </si>
  <si>
    <t xml:space="preserve">Durante el transcurso del segundo trimestre de la vigencia 2024, esto es, entre abril 1º y junio 30, en la Oficina de Control Disciplinario Interno, se preservó la garantía fundamental al debido proceso, comunicándose y publicándose todos los autos a los sujetos procesales e intervinientes en las decisiones en las que ordenó su notificación. </t>
  </si>
  <si>
    <t>Durante el transcurso del mes de junio de la vigencia 2024 en la Oficina de Control Disciplinario Interno, no se suscitaron las contingencias de alteración, modificación, sustracción, ocultamiento o pérdida de la información de los procesos.</t>
  </si>
  <si>
    <t>El CICCI aprobó el Plan Anual de Auditorías Interna v1 el 21 de diciembre de 2023 y v2 el 30 de mayo de 2024, en el cual se programó una (1) auditoria, que inicio en junio de 2024 con equipo auditor plural asignado, tal como se puede observar en el PAAI v2 2024.
https://www.idrd.gov.co/transparencia-acceso-informacion-publica/planeacion-presupuesto-informes/informes-gestion-evaluacion-auditoria?field_fecha_de_emision_value=All&amp;term_node_tid_depth=165</t>
  </si>
  <si>
    <t>No se programaron trabajos de auditoría por parte la oficina de control interno , es de aclarar que la medición de este indicador corresponde a actividades planteadas y la oportunidad en la entrega del informe preliminar exclusivamente de auditorías establecidas el PAAI 2024 de la OCI</t>
  </si>
  <si>
    <t>La OCI realizó seguimiento al Plan de Mejoramiento Interno con corte a 30 de abril de 2024, documento publicado en el link de transparencia 
https://www.idrd.gov.co/transparencia-acceso-informacion-publica/planeacion-presupuesto-informes/informes-gestion-evaluacion-auditoria?field_fecha_de_emision_value=All&amp;term_node_tid_depth=165</t>
  </si>
  <si>
    <t>Para el mes de junio no se suscribieron actas de aprobación de ítems no previstos, para los contratos que se encuentran en ejecución</t>
  </si>
  <si>
    <t>Para el mes de junio y de acuerdo a las evidencias de las respuestas se observa el VBO de los abogados, dando constancia de la calidad en las respuestas dadas por la STC.</t>
  </si>
  <si>
    <t>Para el mes de junio se dio respuesta a 11 PQRSD, dentro de los términos. se anexan radicados de las solicitudes</t>
  </si>
  <si>
    <t>Para el mes de Junio no se presentan procesos sancionatorios en los contratos en ejecución en etapa de obra.</t>
  </si>
  <si>
    <t>El proyecto de inversión 7856 ¿Construcción y adecuación de escenarios y/o parques deportivos sostenibles para la revitalización urbana en Bogotá¿ tiene un rezago en giros en junio de 2024 en relación con las reservas presupuestales de $11.233 millones, los contratos de obra No. 3144 de 2023 e interventoría No. 3159 de 2023 del Parque Lineal paisaje 3 debido a que se encuentra suspendido y no fue posible adelantar el proceso de pago de lo programado, los contratos de obra 3232-2023 e interventoría 3219-2023 del Velódromo y CAR Gibraltar los cuales tenían programados parciales para pago en junio, sin embargo solo se entregaron productos para giro de anticipos,  las cuales fueron resueltas posterior a la fecha límite de radicación de cuentas ." En el caso del pac de vigencia y pasivos el rezago se presenta por la variación de la programación y los tiempos de trámite del legalización contractual de CPS's, los cuales iniciaron posterior a las fechas estimadas y al no pago del contrato de transporte, el cual fue legalizado posterior a la fecha programada.</t>
  </si>
  <si>
    <t>Para el mes de mayo de acuerdo al porcentaje de avance de las metas  programadas en la ejecución del proyecto de inversión, las mismas se cumplieron en 100%</t>
  </si>
  <si>
    <t>Todas las visitas de ejecutan con normalidad. De las 23 programadas se ejecutan 23, para un cumplimiento del 100%.  Adicionalmente se ejecutan 6 visitas de verificación de fallas y 4 de compromisos.</t>
  </si>
  <si>
    <t>Se adjunta indicadores de los contratos que se encuentran en ejecución con los porcentajes con corte al 30 de junio de 2024:
*Se tramita ampliación 2 de la suspensión del proyecto de parque lineal, por el termino de 30 días calendario hasta el 9 de julio de 2024, tanto se mitigue el impacto generado al plan de compras causado por las solicitudes de cambios a los diseños realizados por el Cabildo Indígena Muisca.</t>
  </si>
  <si>
    <t xml:space="preserve">Acorde con la medición, 12 radicados asignados no cumplen con la evaluación de calidad. 12 radicados no cumplen con manejo de sistema y oportunidad por haber dado respuesta fuera de los términos. Dentro de estos, uno (1), el radicado 20242100136372, no cumple con ningún criterio, dado que se finaliza actividad en BTE fuera de los términos de vencimiento y después de bajar la información del sistema para iniciar los informes de calidad en la fecha no se contaba con respuesta para evaluar. </t>
  </si>
  <si>
    <t>En el mes de junio de 2024 no se recibieron quejas por cobro del trámite. Se adjuntan correos de reporte. El enlace del trámite virtual es: https://sim.idrd.gov.co/pasaporte-vital-en-linea/es/</t>
  </si>
  <si>
    <t xml:space="preserve">Acorde con la medición, 11 radicados asignados no cumplen con oportunidad de acuerdo con el Informe de Atención al Ciudadano de abril de 2024, descargado de la página web https://www.idrd.gov.co/transparencia-acceso-informacion-publica/planeacion-presupuesto-informes/informes-acceso-informacion-quejas-reclamos. </t>
  </si>
  <si>
    <t>No se presentaron pagos autorizados sin asistir a jornadas para el mes de junio del 2024. Se adjunta: correo de reporte y planilla de pagos del mes.</t>
  </si>
  <si>
    <t>El no cumplimento a la ejecución, en relación al PAC no ejecutada en el mes de junio se da por: 
VIGENCIA: mayores valores programados para talento humano y procesos que estaban en curso de contratación o adiciones (proveedores) y no se tenía certeza de la fecha de legalización. Menor valor pagado en el contrato de tiquetes, no se pagó apoyos a deportistas que estaba programado, por la armonización presupuestal.
RESERVA: los contratos de mantenimiento de contenedores y tarimas no se pudieron pagar, ya que el último pago está sujeto a liquidación, la cual está en trámite.</t>
  </si>
  <si>
    <t>Durante el segundo trimestre del año 2024, se realizaron 39 asesorías y asistencias técnicas en las localidades de San Cristóbal, Tunjuelito, Kennedy, Teusaquillo, Los Mártires, Puente Aranda, Rafael Uribe Uribe y Ciudad Bolívar, tal como se describe en el informe anexo.</t>
  </si>
  <si>
    <t>Durante el mes de junio de 2024, se recibieron 12 requerimientos de las Juntas Administradoras Locales.
De los requerimientos y acompañamientos solicitados para el mes de abril se atendió el 100% de estos.  
En el anexo, se detallan los requerimientos atendidos.</t>
  </si>
  <si>
    <t>Se realizo verificación de manera aleatoria de los bienes en la Bodega del Almacén General  de la toma física en las bodegas de bienes devolutivos, nuevos usados y de consumo segundo trimestre 2024.</t>
  </si>
  <si>
    <t>Se realiza verificación de elementos en las bodegas de consumo devolutivo, sin presentarse novedad alguna</t>
  </si>
  <si>
    <t xml:space="preserve">Se realizaron los mantenimientos programados con frecuencia mensual y trimestral, así:
1. Mantenimiento equipos de aire acondicionado.
2. Mantenimiento motobombas tanque agua potable.  
3. Mantenimiento de ventanas.
4. Mantenimiento salvaescaleras
5. Lavado de tanque   
6. Servicio de fumigación
7. Mantenimiento equipos de audio y video.
8. Mantenimiento pozo eyector
9. Lavado de manteles
10. Mantenimiento vehículos de propiedad de la entidad. Cronograma. </t>
  </si>
  <si>
    <t xml:space="preserve">Se  atendieron en su totalidad los requerimientos dentro de los términos establecidos, siempre y cuando el funcionario que realiza la solicitud este presente en la entidad ya que no todos los días trabajan de manera presencial.  </t>
  </si>
  <si>
    <t>Junio 2024 - Durante el mes de junio se recibieron 1.133 correos por atncliente@idrd.gov.co. De los cuales se realizo gestión inmediata para  725; para ampliacion 31   y 377 se enviaron a radicar en Orfeo. Se gestiono el total de correos.</t>
  </si>
  <si>
    <t>JUNIO - 2024. No se presentaron PQRSD asociadas a la no verificación de perfiles dentro de los términos. De la base de correos se recibieron 1133 de los cuales, de tema portal ciudadano 28. Se radicaron 3; Ninguno por verificación.</t>
  </si>
  <si>
    <t>Mayo - 2024: Las PQRS contestadas dentro de los términos fueron 951 requerimientos.</t>
  </si>
  <si>
    <t>Mayo - 2024. Basado en el informe mensual, evaluando los criterios de coherencia, claridad, calidez, respuesta de fondo y manejo del sistema</t>
  </si>
  <si>
    <t>Mayo 2024 - Se gestionaron en el Sistema Bogotá te Escucha - BTE por parte del Área de Atención al Cliente, Quejas y Reclamos: 251 PQRSD</t>
  </si>
  <si>
    <t>De las 1.402 atenciones realizadas a los ciudadanos en los SuperCADE en el mes de JUNIO, 1.401 están calificadas como "excelente" o "buena" y UNA (1) mala.</t>
  </si>
  <si>
    <t>La meta para el mes de Junio de 2024 en AT fue del 0.30 lo cual indica que no superamos la meta</t>
  </si>
  <si>
    <t>En razón a que el proceso contractual para el PIC 2023 - 2024 que debía suscribirse en el mes de octubre de 2024 no se llevó a cabo por decisión administrativa, desde ese momento y hasta la fecha, no se han llevado a cabo de capacitación. Por tanto no han habido desde esa fecha, procesos de capacitación para ser evaluados.</t>
  </si>
  <si>
    <t>Durante el primer semestre de 2024 el porcentaje de ejecución del Plan de Bienestar de Incentivos fue del 42,86% y teniendo en cuenta que este indicador es acumulativo el cumplimiento de la meta se debe dar al finalizar la presente vigencia</t>
  </si>
  <si>
    <t>Durante el mes de junio de 2024 se dio cumplimiento al 92,86% de las actividades propuestas para el SST, dando cumplimiento a la meta propuesta.</t>
  </si>
  <si>
    <t>El porcentaje de avance en la ejecución del PIC durante el primer semestre del 2024 fue del 47,83% y teniendo en cuenta que este indicador es acumulativo, se espera cumplir la meta al finalizar la presente vigencia.</t>
  </si>
  <si>
    <t>Se realizó un conteo en el que se determino la participación de los funcionarios en el menos 1 de las actividades programadas por Bienestar Social.</t>
  </si>
  <si>
    <t>Se realizó un conteo en el que se determinó la participación de los funcionarios en al menos 1 de las actividades programadas por en el Plan Institucional de Capacitación para esta vigencia</t>
  </si>
  <si>
    <t>Durante el mes de junio, se revisaron en la nómina 230 funcionarios de planta, de un total de 236 personas activas tal y como se muestra en el cuadro adjunto.</t>
  </si>
  <si>
    <t>Para el periodo se generó indisponibilidad de la bases de datos debido a mantenimiento programado de acuerdo al formato de control de cambios</t>
  </si>
  <si>
    <t>Para el periodo no se generaron incidentes de seguridad relacionados con adulteración o manipulación de la información</t>
  </si>
  <si>
    <t>Para el periodo se generaron indisponibilidad de los servicios de comunicaciones debido a mantenimiento programado de la infraestructura de TI</t>
  </si>
  <si>
    <t>Para el segundo trimestre se programaron 8 hitos de los diferentes proyectos de los cuales se adjunta la evidencia</t>
  </si>
  <si>
    <t>Para el periodo se genero indisponibilidad de los sistemas de informacion debido al manenimiento de la infraestructura programada, sin afectar la operacion de los procesos estrategicos, misionales y de apoyo del IDRD</t>
  </si>
  <si>
    <t xml:space="preserve">En el mes de junio de 2024  se realiza el cruce y verificación de la información entre el inventario y arqueo de la caja general, verificando que se encuentran seis (6) acuerdos de pago y veinticinco (24) pagares en custodia de la Tesorería, en el cotejo de la información no presenta ninguna diferencia su resultado es el 100%. </t>
  </si>
  <si>
    <t>Durante el periodo abril-junio de 2024 no se generaron casos de desviación de los recursos públicos para beneficio particular. Se revisó una muestra de los 30 comprobantes de egreso más representativos del trimestre.</t>
  </si>
  <si>
    <t>Durante el mes de junio de 2024 no se presentaron observaciones por parte de los entes de control en la rendición de la cuenta mensual a la Contraloría de Bogotá.</t>
  </si>
  <si>
    <t>En el mes de junio de 2024 se pagó la totalidad de las planillas de cuentas colectivas radicadas por los contratistas vinculados a la entidad, en el tiempo establecido de 10 días, dando cumplimiento a la meta.</t>
  </si>
  <si>
    <t>En el mes de junio de 2024 se pagó la totalidad de las cuentas individuales en un tiempo menor o igual a 9 días, con relación a la fecha de radicación en Central de Cuentas, cumpliendo con la meta establecida.</t>
  </si>
  <si>
    <t>El PAC Ejecutado por la Subdirección Administrativa y Financiera, para el mes de Junio fue de un 98.95% consolidando todo (Vigencia, Reservas y Pasivos Exigibles) dado que el Vigente ejecutado si llega al 98% sobre la meta establecida del 95 %, se cumple 3% por arriba de la meta, teniendo un PAC Programado de un total de $4.767.948, mil millones, se ejecutó $4.717.926mil millones.</t>
  </si>
  <si>
    <t>La ejecución del PAC consolidado (vigencia, Reservas y Pasivos) para el mes de junio de 2024, asciende a un 60.82% sobre los recursos programados. La Subdirección Administrativa y Financiera tuvo una ejecución del 98.95 % seguida de la Subdirección Técnica de Parques que tuvo una ejecución de 83,80% frente a los recursos de PAC programados en el mes. El PAC de la vigencia del período en medición tuvo un 60,31 de ejecución, el PAC de Reservas fue del 62,50 % y el PAC de pasivos fue 52.12% para el mes de junio de 2024.</t>
  </si>
  <si>
    <t>En el mes de junio 2024 se presentó el 100% de los informes financieros dentro de los términos legales vigentes a los entes de vigilancia y control. 1. Cuenta mensual  a Contraloría y 2. Boletín de deudores morosos del Estado</t>
  </si>
  <si>
    <t>Para el mes de mayo del 2024 se evidencian seis (6) partidas conciliatorias que corresponden a Gravamen de movimientos financieros,  rendimientos financieros,  consignaciones, pago de cheques por ventanilla.</t>
  </si>
  <si>
    <t xml:space="preserve">Por medio del radicado IDRD 20241100304493 del 25 de junio se solicito información a la Subdirección de Contratación sobre el seguimiento a aplicación de la política de prevención del daño antijurídico del IDRD resoluciones 005 del 2021 y 1116 de 2022, Subdirección que dio respuesta a través del Radicado IDRD No. 20248000307973 del 02 de julio de 2024. </t>
  </si>
  <si>
    <t>Para el segundo trimestre del año 2024 no se detectaron casos de favorecimiento relacionados con el Aval deportivo de las Escuelas de formación deportiva y el Reconocimiento deportivo a clubes deportivos, clubes promotores y clubes pertenecientes a entidades no deportivas. La meta del indicador se cumple</t>
  </si>
  <si>
    <t>Para el periodo reportado entre el 01 de  enero y el 30 de junio del 2024 la Oficina Jurídica  inicio un nuevo proceso de cobro.
Consorcio Parque Rincón Suba, el Despacho con auto del 4 de junio de 2024 aprobó liquidación de costas.</t>
  </si>
  <si>
    <t>Para el 2 trimestre de 2024, fueron notificadas 41 actuaciones procesales correspondientes a 41 procesos de conocimiento de la Oficina Jurídica, dichos procesos se atendieron dentro de los términos legales establecidos por la ley. Dentro de los procesos judiciales que se notificaron existieron (32)  acciones de tutela, (5) conciliaciones extrajudiciales, (2) procesos penales, (1) protección de los derechos colectivos y (1) reparación directa. Se adjunta evidencia de informe de procesos judiciales con corte a 30 de junio de 2024 y matriz de Excel donde se describen los procesos en el trimestre y su estado.</t>
  </si>
  <si>
    <t>En relación con el segundo trimestre de 2024, se reportaron 89 trámites de reconocimiento deportivo radicados con documentación completa, de los cuales 62 se atendieron conforme estándar en el periodo analizado. Se adjunta evidencia. El resultado muestra que no se cumpliendo con la  meta establecida para el indicador.</t>
  </si>
  <si>
    <t xml:space="preserve">Se realizó socialización de la política del daño antijuridico dirigida a los estructuradores y supervisores de los contratos de prestación de servicios enfocadas en el trámite contractual la cual fue realizada el 22  de marzo de 2024. 
Se cumplió con la meta del indicador. </t>
  </si>
  <si>
    <t xml:space="preserve">Durante el mes de junio no se realizaron orientaciones con respecto al PAA. Lo anterior obedece a que a nivel distrital las entidades se encontraban en proceso de armonización presupuestal, motivo por el cual no se realizó contratación con cargo a los proyectos de inversión. </t>
  </si>
  <si>
    <t>En el I semestre del 2024 se realizó la programación de visitas de estabilidad de obra en parques y/o escenarios, como si evidencia en la matriz anexa.
La cantidad de visitas son programadas de acuerdo a la capacidad operativa del equipo dispuesto por el área de Administración de Escenarios.</t>
  </si>
  <si>
    <t xml:space="preserve">En el mes de junio de 2024, se efectuó la revisión de 8 solicitudes  de estudios de sector de un total de 10 requerimientos efectuados en el mes, haciendo la entrega en un tiempo inferior a 8 días hábiles. </t>
  </si>
  <si>
    <t>En el mes de junio de 2024, y producto de la armonización presupuestal del nuevo plan de desarrollo, se realizo la adición y prórroga de 3 contratos, los cuales fueron tramitados en un tiempo inferior a  10 días hábiles</t>
  </si>
  <si>
    <t>Para el segundo trimestre de 2024, se programó la realización de 4 mesas técnicas a procesos de selección, las cuales fueron realizadas en su totalidad. Se adjunta matriz de seguimiento a realización de Mesas Técnicas.</t>
  </si>
  <si>
    <t>Porcentaje de procesos Adjudicados con precios fuera del mercado</t>
  </si>
  <si>
    <t># de procesos de contratación que conllevaron a una adjudicación con precios fuera del mercado / # procesos contractuales X 100</t>
  </si>
  <si>
    <t>Fiscal</t>
  </si>
  <si>
    <t>INDICADOR NUEVO, CREADO EL 19 DE JULIO DE 2024</t>
  </si>
  <si>
    <t>Durante el transcurso del segundo trimestre de la vigencia 2024, esto es, entre abril 1º y junio 30, la Oficina de Control Disciplinario Interno, recibió entre quejas e informes, diecinueve (19) noticias disciplinarias para estudiar la viabilidad de iniciar o no la respectiva acción y/o expediente.</t>
  </si>
  <si>
    <t>-</t>
  </si>
  <si>
    <t>Se cumple con la meta establecida y se adjuntan las evidencias de los fortalecimientos: https://drive.google.com/drive/folders/15YTg-TA5Iqj_6kPHLjyrtibR-oh6rXpl?usp=sharing</t>
  </si>
  <si>
    <t>Fichas técnicas de procesos contractuales STRD</t>
  </si>
  <si>
    <t>N° de fichas técnicas / N° de procesos de contratación a cargo de la STRD *100%</t>
  </si>
  <si>
    <t>Una vez aplicado el instrumento para medir el impacto de las acciones recreativas y deportivas para el año 2024 se puede reportar un indicador del 81,4% de apropiación del espacio público en la ciudad de Bogotá para el año.</t>
  </si>
  <si>
    <t>Una vez aplicado el instrumento para medir el impacto de las acciones recreativas y deportivas para el año 2024 se puede reportar un indicador del 78,5 % de confianza en la ciudad de Bogotá para el año.</t>
  </si>
  <si>
    <t>Una vez aplicado el instrumento para medir el impacto de las acciones recreativas y deportivas para el año 2024 se puede reportar un indicador del 70 % de solidaridad en la ciudad de Bogotá para el año.</t>
  </si>
  <si>
    <t>Una vez aplicado el instrumento para medir el impacto de las acciones recreativas y deportivas para el año 2024 se puede reportar un indicador del 85,5 % de apropiación del espacio público en la ciudad de Bogotá para el año.</t>
  </si>
  <si>
    <t xml:space="preserve">Durante el período de junio de 2024, la Oficina de Asuntos Locales ha participado en un total de 195 convocatorias realizadas por las secretarías técnicas de las Instancias de Participación Local (IPL) locales, con una asistencia del 100%.
En relación con los compromisos adquiridos durante las sesiones del Consejo Local de Gobierno (CLG), la Unidad de Apoyo Técnico (UAT) y la Comisión Local Intersectorial de Participación (CLIP), en el mes de mayo de 2024, la Oficina de Asuntos Locales participó en un total de 33 sesiones. Durante estas sesiones, no se adquirieron compromisos. </t>
  </si>
  <si>
    <t>Con respecto al indicador y teniendo en cuenta el Decreto 495 de 2023, "por medio del cual se reglamenta el artículo 66 del Acuerdo Distrital 878 de 2023 en relación con la implementación de los Presupuestos Participativos para la ejecución de los Planes de Desarrollo de los Fondos de Desarrollo Local", se informa que dicha implementación iniciará en el segundo semestre del año 2024. Esto se debe a que, según la información proporcionada por la Secretaría Distrital de Planeación, es necesario seguir el cronograma de actualización de los conceptos de gasto, así como los criterios de elegibilidad y viabilidad del sector, antes de comenzar a recibir las propuestas sobre presupuestos participativos.</t>
  </si>
  <si>
    <t>Durante el segundo trimestre del año 2024, se realizaron 25 sesiones de los Consejos Locales DRAFE en Bogotá, de las cuales 22 fueron sesiones ordinarias y 3 extraordinarias.</t>
  </si>
  <si>
    <t>Durante el primer trimestre del año 2024, se registraron un total de 132 solicitudes de servicio para la cobertura de diversas actividades. Se destaca que todas estas solicitudes fueron atendidas en su totalidad, logrando un cumplimiento del 100%. Las actividades abarcaron servicios de branding, así como la captura de fotografías y videos en el lugar de los eventos.</t>
  </si>
  <si>
    <t xml:space="preserve">Para el mes de Junio de 2024 se verificaron las facturas presentadas por la ETB (27079 y 27080) a través del contrato interadministrativo 2831-2023, y se que las pautas aprobadas correspondan  a programas y eventos del IDRD y    se identifica que no se beneficia a un tercero. </t>
  </si>
  <si>
    <t>Para el 1 semestre de 2024 se realizaron las siguientes campañas : MARATON FITNNES NOCTURNOS / APP CAMPIN / INTERCOLEGIADOS REGIONALES / DÍA INTERNACIONAL DE LA ACTIVIDAD FÍSICA / 100 DÍAS POR BOGOTÁ IDRD / CIERRE LA LLAVE YA / FINALES JUEGOS INTERCOLEGIADOS 2023 / JUEGOS OLÍMPICOS DE CLASIFICADOS EQUIPO BOGOTÁ</t>
  </si>
  <si>
    <t>Durante el segundo  trimestre de 2024, se recibieron un total de 467 solicitudes de servicio a través de la mesa de ayuda GLPI. Se informa que todas estas solicitudes fueron asignadas, resueltas y cerradas, alcanzando un cumplimiento del 100%.
Estas solicitudes abarcaron diversos requerimientos, que incluyeron el diseño de piezas gráficas, creación de videos, captura de fotografías, así como la divulgación de contenidos a través de correo electrónico, redes sociales y nuestra página web.</t>
  </si>
  <si>
    <t>Para el segundo trimestre de 2024, aumento el alcance en redes sociales en un 53,27%, debido a que a que las redes sociales Facebook, Instagram y Youtube incrementaron sus publicaciones debido a la participación los diferentes programas que ha venido promocionando las administración para la vigencia 2024</t>
  </si>
  <si>
    <t xml:space="preserve">Este reporte consta de las siguientes actividades programadas versus las realizadas por temas que comprenden la gestión ambiental del PIGA, dando como resultado el detalle de la formula, así: 
Uso Eficiente del Agua 4
Uso Eficiente del Energía 11
Gestión Integral de Residuos Sólidos 30
Consumo Sostenible 7
Prácticas Sostenibles 36
Total, actividades programadas 88
Total, actividades realizadas 88
Para el Plan de Acción PIGA 2023, se propusieron 88 actividades la cuales fueron ejecutadas en un 100%, dando cumplimiento no solo a la normatividad ambientan sino promoviendo el uso eficiente de los recursos y el cuidado del medio ambiente. ver excel soporte con la descripción por cada uno de los temas gestionados en la Entidad. </t>
  </si>
  <si>
    <t>Reporte de novedades de bienes sin legalizar</t>
  </si>
  <si>
    <t>N° de bienes identificados sin legalizar o en desuso /No de novedades reportadas al Ordenador del gasto *100%</t>
  </si>
  <si>
    <t xml:space="preserve">Junio: Para el mes de junio de 2024 se recibieron 788 PQRSD, ingresadas a la base por informados de correspondencia, de las cuales 205, presentaron error al realizar la interoperabilidad y 583 se gestionaron de inmediato en la interfaz. Ingresando la totalidad. </t>
  </si>
  <si>
    <t>Mayo - Junio de 2024: De las 68 solicitudes de servicio realizadas a Oficina Asesora de Comunicaciones durante el bimestre y mantener actualizada el link de trasparencia, 68 se encuentran cerradas</t>
  </si>
  <si>
    <t>Para el periodo se generaron 1142 solicitudes de servicios tecnologicos de los cuales1129 fueron atendidos dentro de los tiempos establecidos en el ANS, cumpliendo con la meta establecida para el indicador.</t>
  </si>
  <si>
    <t>Los controles para préstamos de documentos a la fecha han sido efectivos, en el mes reportado no se presentó pérdida de información, se recibió y verifico el total de archivos prestados y relacionados en la parte 1 contra la parte 2 de la planilla de préstamos, y los archivos recibidos fueron enviados al archivo central y ubicados en la respectiva estantería acorde a la ubicación del FUID, estas planillas se pueden verificar en el respectivo expediente de préstamo</t>
  </si>
  <si>
    <t>Los rangos para la conservación documental obtenidos como resultado de los datalogger en el mes de junio arrojaron resultados acorde con los rangos establecidos en el Acuerdo 006 de 2014 y las Condiciones ambientales SIC del IDRD, cada espacio asignado para archivos   tiene su propio Dataloggers asignado, en caso de presentar desviaciones se ubican en los espacios afectados Deshumificadores</t>
  </si>
  <si>
    <t>Al 30 de junio el indicador presenta un acumulado de 29 transferencias, el volumen documental acumulado recibido es de 858 cajas X200 equivalentes a 214,50 ML. adjunto (cuadro consolidado de transferencias) por ser acumulativo no afecta el proceso, cada transferencia cuenta con su respectiva acta suscrita y firmada por las partes y el FUID.</t>
  </si>
  <si>
    <t>Durante el trimestre abril-junio de 2024 no se presentaron casos de desviación del rubro presupuestal autorizado en el Plan Anual de Adquisiciones. Se revisó los 30 Certificados de Disponibilidad Presupuestal más representativos en el periodo en cuanto al rubro presupuestal, fuente de financiación con respecto al PAA.</t>
  </si>
  <si>
    <t>En el segundo semestre 2023 se reportaron los siguientes procesos desfavorables; tutelas: 2023-00211, 2023-00219, 2023-00251, 2023-00881
Se adjunta evidencia reporte siproj fallos desfavorables 2 semestre 2023.
El total de procesos registrados activos en contra del IDRD en el Sistema de Información de Procesos Judiciales - SIPROJ-WEB, con corte al 31 de diciembre de de 2024 es de 104.
La meta del indicador se cumple por debajo del 8% de tendencia negativa.</t>
  </si>
  <si>
    <t xml:space="preserve">Para el primer semestre de 2024 Ingresaron a la Oficina Jurídica 78 solicitudes de proyectos de acuerdo de decreto y de concejo, los cuales se respondieron acorde al tiempo establecido o solicitado, una vez recibido el concepto técnico y financiero por parte del área competente.  </t>
  </si>
  <si>
    <t>Para el 2 trimestre de 2024, la OJ realizó la revisión de 3 solicitudes de aval la cual contaba con documentación completa, de estas 1 no se gestionó durante el término establecido, lo anterior muestra que no se cumple con la meta del indicador.
Se adjunta seguimiento realizado a dichas solicitudes.</t>
  </si>
  <si>
    <t>La programación del indicador para el segundo trimestre de 2024, está compuesta por 46 reportes, los cuales se realizaron con la oportunidad requerida para este periodo</t>
  </si>
  <si>
    <t xml:space="preserve">De las 77 metas programadas para el segundo trimestre presentaron el siguiente cumplimiento: 76 metas se encuentran en el rango del 100% o más de cumplimiento y una (1) meta se encuentran en el rango 70-79% de cumplimiento, para un cumplimiento en general del 98,7%. La que no cumplió con el 100% fue Área Financiera de SAF con un 70%.  </t>
  </si>
  <si>
    <t>El porcentaje de funcionarios desvinculados con informe entregado y con los requisitos establecidos fue del 100% para el segundo semestre de 2024</t>
  </si>
  <si>
    <t xml:space="preserve">Dado el proceso de armonización presupuestal los proyectos de inversión del IDRD, tuvieron un cierre total, con corte al 31 de mayo, razón por la cual para este periodo no se tiene un seguimiento adicional al del mes de mayo </t>
  </si>
  <si>
    <t>Dado el proceso de armonización presupuestal no se pudo realizar ningún tipo de contratación , razón por la cual para este periodo no se realizaron verificaciones de los proyectos en el PAA</t>
  </si>
  <si>
    <t>Se viene recaudando lo concerniente a los prestamos de los parques y escenarios administrados por el IDRD</t>
  </si>
  <si>
    <t>NO REPORTÓ</t>
  </si>
  <si>
    <t>En el segundo trimestre 2024 se reportaron los siguientes procesos con  fallo desfavorables 2024-00058, 2024-00109, 2024-00127, cuya causa no tiene relación con favorecimiento detectados a terceros. La meta del indicador se cumple.</t>
  </si>
  <si>
    <t xml:space="preserve">Teniendo en cuenta que los resultados de la encuesta cumplen con la meta establecida, pero se evidencias algunas falencias en el trámite se seguirán con los planes de las acciones de mejora, los seguimientos por parte de los responsables que permitan aumentar el nivel de satisfacción, haciendo énfasis en la variable que obtuvo un porcentaje más alto de insatisfacción como fue: ¿Tiempo de respuesta del trámite o servicio, acorde a los plazos establecidos por la Entidad¿.
*Algunas sugerencias realizadas por los usuarios: 
*Brindar un mejor apoyo, respuestas con menor tiempo. 
*Que no se demoren mucho para la Firma y Revisión de los Documentos 
*Claridad en los requisitos de cada documento que toca presentar 
*Mucho más apoyo y acompañamiento a los solicitantes
*Mejorar tiempos de respuesta.
*Que realicen capacitaciones para este proceso de creación del club, ya que se presentaron incógnitas durante el proceso, y fue demorado 8 meses, por correcciones.
*Hacer asesoría de los documentos antes de la radicación para disminuir los tiempos
*Que antes de devolver los documentos llamar al Club o persona encargada de los trámites el porque la a inconsistencias, para si se puede solucionar inmediatamente o ver si verdaderamente es necesario la devolución por inconsistencias. </t>
  </si>
  <si>
    <t>Para este indicador se toma como base el reporte generado por un software que pertenece al proveedor de monitoreo de medios, el cual realiza un filtro con palabras claves, para el mes de abril reportaron 640 noticias, de las cuales algunas no corresponden al IDRD, por lo cual el profesional Especializado de la oficina de comunicaciones realiza el filtro de todas las noticias y genera el reporte de las que SI corresponden al instituto, y notifica este reporte vía correo electrónico. Total publicaciones 375; en favorabilidad neutra 329, es decir un 87,3%. Notas negativas 33, equivalentes al 8,8% y positivas 13, un 3,46%. Análisis: creció el total de publicaciones de la mano de temas como pantallas Copa América, final liga fútbol y remodelación estadio. Las negativas también subieron debido a la denuncia de la Personería sobre las obras en la UDS y denuncias abuso sexual en colegios; las positivas, básicamente se refieren a entrevistas a deportistas equipo Bogotá en JJOO.</t>
  </si>
  <si>
    <t>En el mes de junio de 2024, se realizó la legalización de 541 contratos de prestación de servicios en un tiempo inferior a 10 días hábiles, de un total de 583 contratos suscritos en los últimos días del mes de mayo</t>
  </si>
  <si>
    <t>En el mes de junio se realizo el control de legalidad de 4 actas de liquidación radicadas durante este periodo. Se adjunta matriz de seguimiento.</t>
  </si>
  <si>
    <t>En el mes de junio de 2024, se realizó la publicación de los procesos IDRD-SG-SASI-0011-2024, IDRD-SAF-CD-2776-2024, los cuales fueron publicados en un periodo inferior a 5 días hábiles, una vez que los documentos fueron entregados</t>
  </si>
  <si>
    <t>Ejecución al cierre de Junio 30 es de 49.39 %</t>
  </si>
  <si>
    <t>La ejecución acumulada a junio 30 es de 45.22%. No presenta variación con relación a mayo por el proceso de armonización que se realiza en el mes de Junio.</t>
  </si>
  <si>
    <t xml:space="preserve">Abril de 2024: Se enviaron en total 59 alertas preventivas a 68 peticiones en riesgo de vencimiento. Se ajustó la fórmula de medición de las alertas, buscando que a las pqrs en riesgo se les envie alerta preventiva . </t>
  </si>
  <si>
    <t>Para el primer semestre del año 2024: Se reporta un avance del 93%, en razón a que con corte a 31 de mayo de 2024, se programaron 33 metas proyectos de inversión de las cuales 29 se ejecutaron al 100% y 4 presentaron una ejecución menor.</t>
  </si>
  <si>
    <t>Desde el el 1 de enero y 30 de junio de 2024, se adelantaron 4 procesos de selección publica, escogiéndose uno (1) para efectuar seguimiento, verificando que cuenta con la evaluación pertinente.</t>
  </si>
  <si>
    <t>No aplica para el mes de junio, dado que los proyectos de inversión tuvieron cierre en el mes de mayo. La medición inicia en agosto con los nuevos proyectos.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</si>
</sst>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_(* #,##0_);_(* \(#,##0\);_(* &quot;-&quot;??_);_(@_)"/>
    <numFmt numFmtId="166" formatCode="_-* #,##0_-;\-* #,##0_-;_-* &quot;-&quot;??_-;_-@"/>
    <numFmt numFmtId="167" formatCode="_-* #,##0.00_-;\-* #,##0.00_-;_-* &quot;-&quot;??_-;_-@"/>
  </numFmts>
  <fonts count="18">
    <font>
      <sz val="11"/>
      <color theme="1"/>
      <name val="Calibri"/>
      <scheme val="minor"/>
    </font>
    <font>
      <sz val="11"/>
      <color rgb="FFFF0000"/>
      <name val="Calibri"/>
    </font>
    <font>
      <sz val="11"/>
      <color theme="1"/>
      <name val="Calibri"/>
    </font>
    <font>
      <b/>
      <sz val="11"/>
      <color theme="1"/>
      <name val="Calibri"/>
    </font>
    <font>
      <b/>
      <sz val="11"/>
      <color theme="1"/>
      <name val="Arial"/>
    </font>
    <font>
      <sz val="11"/>
      <name val="Calibri"/>
    </font>
    <font>
      <sz val="11"/>
      <color theme="1"/>
      <name val="Arial"/>
    </font>
    <font>
      <sz val="10"/>
      <color theme="1"/>
      <name val="Calibri"/>
    </font>
    <font>
      <sz val="8"/>
      <color theme="1"/>
      <name val="Calibri"/>
    </font>
    <font>
      <sz val="9"/>
      <color theme="1"/>
      <name val="Calibri"/>
    </font>
    <font>
      <sz val="11"/>
      <color theme="1"/>
      <name val="Calibri"/>
      <scheme val="minor"/>
    </font>
    <font>
      <sz val="12"/>
      <color theme="1"/>
      <name val="Arial"/>
    </font>
    <font>
      <sz val="11"/>
      <color rgb="FFFFFFFF"/>
      <name val="Calibri"/>
    </font>
    <font>
      <strike/>
      <sz val="12"/>
      <color theme="1"/>
      <name val="Arial"/>
    </font>
    <font>
      <sz val="11"/>
      <color theme="1"/>
      <name val="Calibri"/>
      <family val="2"/>
    </font>
    <font>
      <sz val="10"/>
      <color theme="1"/>
      <name val="Calibri"/>
      <family val="2"/>
    </font>
    <font>
      <sz val="11"/>
      <name val="Calibri"/>
      <family val="2"/>
    </font>
    <font>
      <b/>
      <sz val="11"/>
      <color theme="1"/>
      <name val="Calibri"/>
      <family val="2"/>
    </font>
  </fonts>
  <fills count="4">
    <fill>
      <patternFill patternType="none"/>
    </fill>
    <fill>
      <patternFill patternType="gray125"/>
    </fill>
    <fill>
      <patternFill patternType="solid">
        <fgColor rgb="FFFEF2CB"/>
        <bgColor rgb="FFFEF2CB"/>
      </patternFill>
    </fill>
    <fill>
      <patternFill patternType="solid">
        <fgColor theme="7" tint="0.59999389629810485"/>
        <bgColor indexed="64"/>
      </patternFill>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right/>
      <top/>
      <bottom style="thin">
        <color rgb="FF000000"/>
      </bottom>
      <diagonal/>
    </border>
  </borders>
  <cellStyleXfs count="2">
    <xf numFmtId="0" fontId="0" fillId="0" borderId="0"/>
    <xf numFmtId="9" fontId="10" fillId="0" borderId="0" applyFont="0" applyFill="0" applyBorder="0" applyAlignment="0" applyProtection="0"/>
  </cellStyleXfs>
  <cellXfs count="81">
    <xf numFmtId="0" fontId="0" fillId="0" borderId="0" xfId="0"/>
    <xf numFmtId="0" fontId="2" fillId="0" borderId="0" xfId="0" applyFont="1"/>
    <xf numFmtId="0" fontId="3" fillId="0" borderId="0" xfId="0" applyFont="1"/>
    <xf numFmtId="0" fontId="10" fillId="0" borderId="0" xfId="0" applyFont="1"/>
    <xf numFmtId="0" fontId="3" fillId="2" borderId="8" xfId="0" applyFont="1" applyFill="1" applyBorder="1"/>
    <xf numFmtId="0" fontId="2" fillId="2" borderId="8" xfId="0" applyFont="1" applyFill="1" applyBorder="1"/>
    <xf numFmtId="9" fontId="2" fillId="0" borderId="0" xfId="0" applyNumberFormat="1" applyFont="1"/>
    <xf numFmtId="164" fontId="2" fillId="0" borderId="0" xfId="0" applyNumberFormat="1" applyFont="1"/>
    <xf numFmtId="0" fontId="11" fillId="0" borderId="0" xfId="0" applyFont="1"/>
    <xf numFmtId="0" fontId="2" fillId="0" borderId="0" xfId="0" applyFont="1" applyAlignment="1">
      <alignment horizontal="left" vertical="center"/>
    </xf>
    <xf numFmtId="0" fontId="3" fillId="0" borderId="0" xfId="0" applyFont="1" applyAlignment="1">
      <alignment horizontal="center" vertical="center"/>
    </xf>
    <xf numFmtId="0" fontId="4" fillId="0" borderId="1" xfId="0" applyFont="1" applyBorder="1" applyAlignment="1">
      <alignment horizontal="center" vertical="center"/>
    </xf>
    <xf numFmtId="0" fontId="3" fillId="0" borderId="0" xfId="0" applyFont="1" applyAlignment="1">
      <alignment vertical="center"/>
    </xf>
    <xf numFmtId="0" fontId="2" fillId="0" borderId="1" xfId="0" applyFont="1" applyBorder="1" applyAlignment="1">
      <alignment horizontal="left" vertical="center" wrapText="1"/>
    </xf>
    <xf numFmtId="0" fontId="2" fillId="0" borderId="1" xfId="0" applyFont="1" applyBorder="1" applyAlignment="1">
      <alignment horizontal="center" vertical="center"/>
    </xf>
    <xf numFmtId="9" fontId="2" fillId="0" borderId="1" xfId="0" applyNumberFormat="1" applyFont="1" applyBorder="1" applyAlignment="1">
      <alignment horizontal="center" vertical="center"/>
    </xf>
    <xf numFmtId="4" fontId="2" fillId="0" borderId="1" xfId="0" applyNumberFormat="1" applyFont="1" applyBorder="1" applyAlignment="1">
      <alignment horizontal="center" vertical="center"/>
    </xf>
    <xf numFmtId="164" fontId="2" fillId="0" borderId="1" xfId="0" applyNumberFormat="1" applyFont="1" applyBorder="1" applyAlignment="1">
      <alignment horizontal="center" vertical="center"/>
    </xf>
    <xf numFmtId="9" fontId="2" fillId="0" borderId="1" xfId="0" applyNumberFormat="1" applyFont="1" applyBorder="1" applyAlignment="1">
      <alignment horizontal="center" vertical="center" wrapText="1"/>
    </xf>
    <xf numFmtId="0" fontId="3" fillId="0" borderId="6" xfId="0" applyFont="1" applyBorder="1" applyAlignment="1">
      <alignment vertical="center"/>
    </xf>
    <xf numFmtId="0" fontId="3" fillId="0" borderId="6" xfId="0" applyFont="1" applyBorder="1" applyAlignment="1">
      <alignment horizontal="center" vertical="center"/>
    </xf>
    <xf numFmtId="0" fontId="2" fillId="0" borderId="1" xfId="0" applyFont="1" applyBorder="1" applyAlignment="1">
      <alignment horizontal="center" vertical="center" wrapText="1"/>
    </xf>
    <xf numFmtId="1" fontId="2" fillId="0" borderId="1" xfId="0" applyNumberFormat="1" applyFont="1" applyBorder="1" applyAlignment="1">
      <alignment horizontal="center" vertical="center"/>
    </xf>
    <xf numFmtId="0" fontId="3" fillId="0" borderId="6" xfId="0" applyFont="1" applyBorder="1" applyAlignment="1">
      <alignment vertical="center" wrapText="1"/>
    </xf>
    <xf numFmtId="10" fontId="2" fillId="0" borderId="1" xfId="0" applyNumberFormat="1" applyFont="1" applyBorder="1" applyAlignment="1">
      <alignment horizontal="center" vertical="center"/>
    </xf>
    <xf numFmtId="165" fontId="2" fillId="0" borderId="1" xfId="0" applyNumberFormat="1" applyFont="1" applyBorder="1" applyAlignment="1">
      <alignment horizontal="center" vertical="center"/>
    </xf>
    <xf numFmtId="0" fontId="3" fillId="0" borderId="6" xfId="0" applyFont="1" applyBorder="1" applyAlignment="1">
      <alignment horizontal="center" vertical="center" wrapText="1"/>
    </xf>
    <xf numFmtId="164" fontId="2" fillId="0" borderId="1" xfId="0" applyNumberFormat="1" applyFont="1" applyBorder="1" applyAlignment="1">
      <alignment horizontal="center" vertical="center" wrapText="1"/>
    </xf>
    <xf numFmtId="166" fontId="2" fillId="0" borderId="1" xfId="0" applyNumberFormat="1" applyFont="1" applyBorder="1" applyAlignment="1">
      <alignment horizontal="center" vertical="center"/>
    </xf>
    <xf numFmtId="3" fontId="2" fillId="0" borderId="1" xfId="0" applyNumberFormat="1" applyFont="1" applyBorder="1" applyAlignment="1">
      <alignment horizontal="center" vertical="center"/>
    </xf>
    <xf numFmtId="1" fontId="2" fillId="0" borderId="2" xfId="0" applyNumberFormat="1" applyFont="1"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center" vertical="center"/>
    </xf>
    <xf numFmtId="9" fontId="2" fillId="0" borderId="0" xfId="0" applyNumberFormat="1" applyFont="1" applyAlignment="1">
      <alignment horizontal="left" vertical="center"/>
    </xf>
    <xf numFmtId="167" fontId="2" fillId="0" borderId="0" xfId="0" applyNumberFormat="1" applyFont="1"/>
    <xf numFmtId="9" fontId="2" fillId="0" borderId="1" xfId="1" applyFont="1" applyFill="1" applyBorder="1" applyAlignment="1">
      <alignment horizontal="center" vertical="center"/>
    </xf>
    <xf numFmtId="0" fontId="2" fillId="0" borderId="2" xfId="0" applyFont="1" applyBorder="1" applyAlignment="1">
      <alignment horizontal="justify" vertical="center" wrapText="1"/>
    </xf>
    <xf numFmtId="0" fontId="14" fillId="0" borderId="1" xfId="0" applyFont="1" applyBorder="1" applyAlignment="1">
      <alignment horizontal="center" vertical="center"/>
    </xf>
    <xf numFmtId="9" fontId="14" fillId="0" borderId="1" xfId="0" applyNumberFormat="1" applyFont="1" applyBorder="1" applyAlignment="1">
      <alignment horizontal="center" vertical="center"/>
    </xf>
    <xf numFmtId="166" fontId="2" fillId="0" borderId="1" xfId="0" applyNumberFormat="1" applyFont="1" applyBorder="1" applyAlignment="1">
      <alignment horizontal="right" vertical="center"/>
    </xf>
    <xf numFmtId="165" fontId="2" fillId="0" borderId="1" xfId="0" applyNumberFormat="1" applyFont="1" applyBorder="1" applyAlignment="1">
      <alignment horizontal="center" vertical="center" wrapText="1"/>
    </xf>
    <xf numFmtId="0" fontId="14" fillId="0" borderId="1" xfId="0" applyFont="1" applyBorder="1" applyAlignment="1">
      <alignment horizontal="left" vertical="center" wrapText="1"/>
    </xf>
    <xf numFmtId="0" fontId="14" fillId="0" borderId="1" xfId="0" applyFont="1" applyBorder="1" applyAlignment="1">
      <alignment horizontal="center" vertical="center" wrapText="1"/>
    </xf>
    <xf numFmtId="2" fontId="3" fillId="0" borderId="6" xfId="0" applyNumberFormat="1" applyFont="1" applyBorder="1" applyAlignment="1">
      <alignment vertical="center"/>
    </xf>
    <xf numFmtId="0" fontId="2" fillId="0" borderId="5" xfId="0" applyFont="1" applyBorder="1" applyAlignment="1">
      <alignment horizontal="center" vertical="center" wrapText="1"/>
    </xf>
    <xf numFmtId="9" fontId="2" fillId="0" borderId="2" xfId="0" applyNumberFormat="1" applyFont="1" applyBorder="1" applyAlignment="1">
      <alignment horizontal="center" vertical="center"/>
    </xf>
    <xf numFmtId="3" fontId="2" fillId="0" borderId="1" xfId="0" applyNumberFormat="1" applyFont="1" applyBorder="1" applyAlignment="1">
      <alignment horizontal="center" vertical="center" wrapText="1"/>
    </xf>
    <xf numFmtId="0" fontId="2" fillId="0" borderId="0" xfId="0" applyFont="1" applyAlignment="1">
      <alignment horizontal="justify" vertical="center"/>
    </xf>
    <xf numFmtId="0" fontId="2" fillId="0" borderId="1" xfId="0" applyFont="1" applyBorder="1" applyAlignment="1">
      <alignment horizontal="justify" vertical="center" wrapText="1"/>
    </xf>
    <xf numFmtId="0" fontId="14" fillId="0" borderId="2" xfId="0" applyFont="1" applyBorder="1" applyAlignment="1">
      <alignment horizontal="justify" vertical="center" wrapText="1"/>
    </xf>
    <xf numFmtId="9" fontId="14" fillId="0" borderId="3" xfId="0" applyNumberFormat="1" applyFont="1" applyBorder="1" applyAlignment="1">
      <alignment horizontal="justify" vertical="center" wrapText="1"/>
    </xf>
    <xf numFmtId="0" fontId="7" fillId="0" borderId="2" xfId="0" applyFont="1" applyBorder="1" applyAlignment="1">
      <alignment horizontal="justify" vertical="center" wrapText="1"/>
    </xf>
    <xf numFmtId="0" fontId="8" fillId="0" borderId="2" xfId="0" applyFont="1" applyBorder="1" applyAlignment="1">
      <alignment horizontal="justify" vertical="center" wrapText="1"/>
    </xf>
    <xf numFmtId="0" fontId="14" fillId="0" borderId="3" xfId="0" applyFont="1" applyBorder="1" applyAlignment="1">
      <alignment horizontal="justify" vertical="center" wrapText="1"/>
    </xf>
    <xf numFmtId="0" fontId="14" fillId="0" borderId="1" xfId="0" applyFont="1" applyBorder="1" applyAlignment="1">
      <alignment horizontal="justify" vertical="center" wrapText="1"/>
    </xf>
    <xf numFmtId="0" fontId="14" fillId="0" borderId="10" xfId="0" applyFont="1" applyBorder="1" applyAlignment="1">
      <alignment horizontal="justify" vertical="center" wrapText="1"/>
    </xf>
    <xf numFmtId="0" fontId="14" fillId="0" borderId="9" xfId="0" applyFont="1" applyBorder="1" applyAlignment="1">
      <alignment horizontal="justify" vertical="center" wrapText="1"/>
    </xf>
    <xf numFmtId="0" fontId="14" fillId="0" borderId="7" xfId="0" applyFont="1" applyBorder="1" applyAlignment="1">
      <alignment horizontal="justify" vertical="center" wrapText="1"/>
    </xf>
    <xf numFmtId="0" fontId="15" fillId="0" borderId="2" xfId="0" applyFont="1" applyBorder="1" applyAlignment="1">
      <alignment horizontal="justify" vertical="center" wrapText="1"/>
    </xf>
    <xf numFmtId="0" fontId="2" fillId="0" borderId="7" xfId="0" applyFont="1" applyBorder="1" applyAlignment="1">
      <alignment horizontal="justify" vertical="center" wrapText="1"/>
    </xf>
    <xf numFmtId="0" fontId="9" fillId="0" borderId="2" xfId="0" applyFont="1" applyBorder="1" applyAlignment="1">
      <alignment horizontal="justify" vertical="center" wrapText="1"/>
    </xf>
    <xf numFmtId="0" fontId="7" fillId="0" borderId="1" xfId="0" applyFont="1" applyBorder="1" applyAlignment="1">
      <alignment horizontal="justify" vertical="center" wrapText="1"/>
    </xf>
    <xf numFmtId="0" fontId="8" fillId="0" borderId="1" xfId="0" applyFont="1" applyBorder="1" applyAlignment="1">
      <alignment horizontal="justify" vertical="center" wrapText="1"/>
    </xf>
    <xf numFmtId="0" fontId="0" fillId="0" borderId="0" xfId="0" applyAlignment="1">
      <alignment horizontal="justify" vertical="center"/>
    </xf>
    <xf numFmtId="0" fontId="2" fillId="0" borderId="1" xfId="0" applyFont="1" applyBorder="1" applyAlignment="1">
      <alignment horizontal="justify" vertical="center"/>
    </xf>
    <xf numFmtId="0" fontId="2" fillId="3" borderId="1" xfId="0" applyFont="1" applyFill="1" applyBorder="1" applyAlignment="1">
      <alignment horizontal="justify" vertical="center" wrapText="1"/>
    </xf>
    <xf numFmtId="0" fontId="2" fillId="3" borderId="1" xfId="0" applyFont="1" applyFill="1" applyBorder="1" applyAlignment="1">
      <alignment horizontal="left" vertical="center" wrapText="1"/>
    </xf>
    <xf numFmtId="0" fontId="17" fillId="0" borderId="2" xfId="0" applyFont="1" applyBorder="1" applyAlignment="1">
      <alignment horizontal="justify" vertical="center" wrapText="1"/>
    </xf>
    <xf numFmtId="0" fontId="2" fillId="3" borderId="1" xfId="0" applyFont="1" applyFill="1" applyBorder="1" applyAlignment="1">
      <alignment horizontal="justify" vertical="center"/>
    </xf>
    <xf numFmtId="0" fontId="16" fillId="3" borderId="1" xfId="0" applyFont="1" applyFill="1" applyBorder="1" applyAlignment="1">
      <alignment horizontal="justify" vertical="center" wrapText="1"/>
    </xf>
    <xf numFmtId="9" fontId="14" fillId="0" borderId="1" xfId="0" applyNumberFormat="1" applyFont="1" applyBorder="1" applyAlignment="1">
      <alignment horizontal="center" vertical="center" wrapText="1"/>
    </xf>
    <xf numFmtId="10" fontId="14" fillId="0" borderId="1" xfId="0" applyNumberFormat="1" applyFont="1" applyBorder="1" applyAlignment="1">
      <alignment horizontal="center" vertical="center"/>
    </xf>
    <xf numFmtId="0" fontId="6" fillId="0" borderId="1" xfId="0" applyFont="1" applyBorder="1" applyAlignment="1">
      <alignment horizontal="center" vertical="center"/>
    </xf>
    <xf numFmtId="0" fontId="3" fillId="0" borderId="10" xfId="0" applyFont="1" applyBorder="1" applyAlignment="1">
      <alignment horizontal="center" vertical="center" wrapText="1"/>
    </xf>
    <xf numFmtId="0" fontId="3" fillId="0" borderId="5" xfId="0" applyFont="1" applyBorder="1" applyAlignment="1">
      <alignment horizontal="center" vertical="center" wrapText="1"/>
    </xf>
    <xf numFmtId="0" fontId="4" fillId="0" borderId="2" xfId="0" applyFont="1" applyBorder="1" applyAlignment="1">
      <alignment horizontal="center" vertical="center"/>
    </xf>
    <xf numFmtId="0" fontId="5" fillId="0" borderId="3" xfId="0" applyFont="1" applyBorder="1"/>
    <xf numFmtId="0" fontId="5" fillId="0" borderId="4" xfId="0" applyFont="1" applyBorder="1"/>
    <xf numFmtId="0" fontId="1" fillId="0" borderId="11" xfId="0" applyFont="1" applyBorder="1" applyAlignment="1">
      <alignment horizontal="left" vertical="center"/>
    </xf>
    <xf numFmtId="0" fontId="4" fillId="0" borderId="10" xfId="0" applyFont="1" applyBorder="1" applyAlignment="1">
      <alignment horizontal="center" vertical="center" wrapText="1"/>
    </xf>
    <xf numFmtId="0" fontId="4" fillId="0" borderId="5" xfId="0" applyFont="1" applyBorder="1" applyAlignment="1">
      <alignment horizontal="center" vertical="center" wrapText="1"/>
    </xf>
  </cellXfs>
  <cellStyles count="2">
    <cellStyle name="Normal" xfId="0" builtinId="0"/>
    <cellStyle name="Porcentaje" xfId="1" builtinId="5"/>
  </cellStyles>
  <dxfs count="4">
    <dxf>
      <font>
        <color theme="0"/>
      </font>
      <fill>
        <patternFill patternType="none"/>
      </fill>
    </dxf>
    <dxf>
      <font>
        <color theme="0"/>
      </font>
      <fill>
        <patternFill patternType="none"/>
      </fill>
    </dxf>
    <dxf>
      <font>
        <color theme="0"/>
      </font>
      <fill>
        <patternFill patternType="none"/>
      </fill>
    </dxf>
    <dxf>
      <fill>
        <patternFill patternType="solid">
          <fgColor rgb="FFFFE699"/>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400" b="1" i="0">
                <a:solidFill>
                  <a:srgbClr val="000000"/>
                </a:solidFill>
                <a:latin typeface="+mn-lt"/>
              </a:defRPr>
            </a:pPr>
            <a:r>
              <a:rPr lang="es-CO" sz="1400" b="1" i="0">
                <a:solidFill>
                  <a:srgbClr val="000000"/>
                </a:solidFill>
                <a:latin typeface="+mn-lt"/>
              </a:rPr>
              <a:t>Total indicadores medidos - MAYO 2024</a:t>
            </a:r>
          </a:p>
        </c:rich>
      </c:tx>
      <c:overlay val="0"/>
    </c:title>
    <c:autoTitleDeleted val="0"/>
    <c:plotArea>
      <c:layout/>
      <c:pieChart>
        <c:varyColors val="1"/>
        <c:ser>
          <c:idx val="0"/>
          <c:order val="0"/>
          <c:dPt>
            <c:idx val="0"/>
            <c:bubble3D val="0"/>
            <c:spPr>
              <a:solidFill>
                <a:schemeClr val="accent2"/>
              </a:solidFill>
            </c:spPr>
            <c:extLst>
              <c:ext xmlns:c16="http://schemas.microsoft.com/office/drawing/2014/chart" uri="{C3380CC4-5D6E-409C-BE32-E72D297353CC}">
                <c16:uniqueId val="{00000001-26DC-4B94-AA7D-266D802CAD73}"/>
              </c:ext>
            </c:extLst>
          </c:dPt>
          <c:dPt>
            <c:idx val="1"/>
            <c:bubble3D val="0"/>
            <c:spPr>
              <a:solidFill>
                <a:schemeClr val="accent4"/>
              </a:solidFill>
            </c:spPr>
            <c:extLst>
              <c:ext xmlns:c16="http://schemas.microsoft.com/office/drawing/2014/chart" uri="{C3380CC4-5D6E-409C-BE32-E72D297353CC}">
                <c16:uniqueId val="{00000003-26DC-4B94-AA7D-266D802CAD73}"/>
              </c:ext>
            </c:extLst>
          </c:dPt>
          <c:dPt>
            <c:idx val="2"/>
            <c:bubble3D val="0"/>
            <c:spPr>
              <a:solidFill>
                <a:schemeClr val="accent6"/>
              </a:solidFill>
            </c:spPr>
            <c:extLst>
              <c:ext xmlns:c16="http://schemas.microsoft.com/office/drawing/2014/chart" uri="{C3380CC4-5D6E-409C-BE32-E72D297353CC}">
                <c16:uniqueId val="{00000005-26DC-4B94-AA7D-266D802CAD73}"/>
              </c:ext>
            </c:extLst>
          </c:dPt>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Hoja1!$A$3:$A$5</c:f>
              <c:strCache>
                <c:ptCount val="3"/>
                <c:pt idx="0">
                  <c:v>Indicadores de Gestión</c:v>
                </c:pt>
                <c:pt idx="1">
                  <c:v>Indicadores de riesgos de corrupción</c:v>
                </c:pt>
                <c:pt idx="2">
                  <c:v>Indicador de Gestión y corrupción </c:v>
                </c:pt>
              </c:strCache>
            </c:strRef>
          </c:cat>
          <c:val>
            <c:numRef>
              <c:f>Hoja1!$B$3:$B$5</c:f>
              <c:numCache>
                <c:formatCode>General</c:formatCode>
                <c:ptCount val="3"/>
                <c:pt idx="0">
                  <c:v>53</c:v>
                </c:pt>
                <c:pt idx="1">
                  <c:v>5</c:v>
                </c:pt>
                <c:pt idx="2">
                  <c:v>1</c:v>
                </c:pt>
              </c:numCache>
            </c:numRef>
          </c:val>
          <c:extLst>
            <c:ext xmlns:c16="http://schemas.microsoft.com/office/drawing/2014/chart" uri="{C3380CC4-5D6E-409C-BE32-E72D297353CC}">
              <c16:uniqueId val="{00000006-26DC-4B94-AA7D-266D802CAD73}"/>
            </c:ext>
          </c:extLst>
        </c:ser>
        <c:dLbls>
          <c:showLegendKey val="0"/>
          <c:showVal val="0"/>
          <c:showCatName val="0"/>
          <c:showSerName val="0"/>
          <c:showPercent val="0"/>
          <c:showBubbleSize val="0"/>
          <c:showLeaderLines val="1"/>
        </c:dLbls>
        <c:firstSliceAng val="0"/>
      </c:pieChart>
    </c:plotArea>
    <c:legend>
      <c:legendPos val="r"/>
      <c:overlay val="0"/>
      <c:txPr>
        <a:bodyPr/>
        <a:lstStyle/>
        <a:p>
          <a:pPr lvl="0">
            <a:defRPr sz="900" b="0" i="0">
              <a:solidFill>
                <a:srgbClr val="1A1A1A"/>
              </a:solidFill>
              <a:latin typeface="+mn-lt"/>
            </a:defRPr>
          </a:pPr>
          <a:endParaRPr lang="es-CO"/>
        </a:p>
      </c:txPr>
    </c:legend>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600" b="1" i="0">
                <a:solidFill>
                  <a:srgbClr val="757575"/>
                </a:solidFill>
                <a:latin typeface="+mn-lt"/>
              </a:defRPr>
            </a:pPr>
            <a:r>
              <a:rPr lang="es-CO" sz="1600" b="1" i="0">
                <a:solidFill>
                  <a:srgbClr val="757575"/>
                </a:solidFill>
                <a:latin typeface="+mn-lt"/>
              </a:rPr>
              <a:t>Resultado indicadores de Gestión-
MAYO 2024</a:t>
            </a:r>
          </a:p>
        </c:rich>
      </c:tx>
      <c:overlay val="0"/>
    </c:title>
    <c:autoTitleDeleted val="0"/>
    <c:view3D>
      <c:rotX val="50"/>
      <c:rotY val="0"/>
      <c:rAngAx val="1"/>
    </c:view3D>
    <c:floor>
      <c:thickness val="0"/>
    </c:floor>
    <c:sideWall>
      <c:thickness val="0"/>
    </c:sideWall>
    <c:backWall>
      <c:thickness val="0"/>
    </c:backWall>
    <c:plotArea>
      <c:layout/>
      <c:pie3DChart>
        <c:varyColors val="1"/>
        <c:ser>
          <c:idx val="0"/>
          <c:order val="0"/>
          <c:dPt>
            <c:idx val="0"/>
            <c:bubble3D val="0"/>
            <c:spPr>
              <a:solidFill>
                <a:schemeClr val="accent6"/>
              </a:solidFill>
            </c:spPr>
            <c:extLst>
              <c:ext xmlns:c16="http://schemas.microsoft.com/office/drawing/2014/chart" uri="{C3380CC4-5D6E-409C-BE32-E72D297353CC}">
                <c16:uniqueId val="{00000001-2BD2-44BF-92C3-A3B12C634466}"/>
              </c:ext>
            </c:extLst>
          </c:dPt>
          <c:dPt>
            <c:idx val="1"/>
            <c:bubble3D val="0"/>
            <c:spPr>
              <a:solidFill>
                <a:schemeClr val="accent5"/>
              </a:solidFill>
            </c:spPr>
            <c:extLst>
              <c:ext xmlns:c16="http://schemas.microsoft.com/office/drawing/2014/chart" uri="{C3380CC4-5D6E-409C-BE32-E72D297353CC}">
                <c16:uniqueId val="{00000003-2BD2-44BF-92C3-A3B12C634466}"/>
              </c:ext>
            </c:extLst>
          </c:dPt>
          <c:dPt>
            <c:idx val="2"/>
            <c:bubble3D val="0"/>
            <c:spPr>
              <a:solidFill>
                <a:schemeClr val="accent4"/>
              </a:solidFill>
            </c:spPr>
            <c:extLst>
              <c:ext xmlns:c16="http://schemas.microsoft.com/office/drawing/2014/chart" uri="{C3380CC4-5D6E-409C-BE32-E72D297353CC}">
                <c16:uniqueId val="{00000005-2BD2-44BF-92C3-A3B12C634466}"/>
              </c:ext>
            </c:extLst>
          </c:dPt>
          <c:dLbls>
            <c:dLbl>
              <c:idx val="0"/>
              <c:spPr/>
              <c:txPr>
                <a:bodyPr/>
                <a:lstStyle/>
                <a:p>
                  <a:pPr lvl="0">
                    <a:defRPr sz="1000" b="1" i="0">
                      <a:solidFill>
                        <a:srgbClr val="70AD47"/>
                      </a:solidFill>
                      <a:latin typeface="+mn-lt"/>
                    </a:defRPr>
                  </a:pPr>
                  <a:endParaRPr lang="es-CO"/>
                </a:p>
              </c:txPr>
              <c:showLegendKey val="0"/>
              <c:showVal val="0"/>
              <c:showCatName val="0"/>
              <c:showSerName val="0"/>
              <c:showPercent val="1"/>
              <c:showBubbleSize val="0"/>
              <c:extLst>
                <c:ext xmlns:c16="http://schemas.microsoft.com/office/drawing/2014/chart" uri="{C3380CC4-5D6E-409C-BE32-E72D297353CC}">
                  <c16:uniqueId val="{00000001-2BD2-44BF-92C3-A3B12C634466}"/>
                </c:ext>
              </c:extLst>
            </c:dLbl>
            <c:dLbl>
              <c:idx val="1"/>
              <c:spPr/>
              <c:txPr>
                <a:bodyPr/>
                <a:lstStyle/>
                <a:p>
                  <a:pPr lvl="0">
                    <a:defRPr sz="1000" b="1" i="0">
                      <a:solidFill>
                        <a:srgbClr val="5B9BD5"/>
                      </a:solidFill>
                      <a:latin typeface="+mn-lt"/>
                    </a:defRPr>
                  </a:pPr>
                  <a:endParaRPr lang="es-CO"/>
                </a:p>
              </c:txPr>
              <c:showLegendKey val="0"/>
              <c:showVal val="0"/>
              <c:showCatName val="0"/>
              <c:showSerName val="0"/>
              <c:showPercent val="1"/>
              <c:showBubbleSize val="0"/>
              <c:extLst>
                <c:ext xmlns:c16="http://schemas.microsoft.com/office/drawing/2014/chart" uri="{C3380CC4-5D6E-409C-BE32-E72D297353CC}">
                  <c16:uniqueId val="{00000003-2BD2-44BF-92C3-A3B12C634466}"/>
                </c:ext>
              </c:extLst>
            </c:dLbl>
            <c:dLbl>
              <c:idx val="2"/>
              <c:spPr/>
              <c:txPr>
                <a:bodyPr/>
                <a:lstStyle/>
                <a:p>
                  <a:pPr lvl="0">
                    <a:defRPr sz="1000" b="1" i="0">
                      <a:solidFill>
                        <a:srgbClr val="FFC000"/>
                      </a:solidFill>
                      <a:latin typeface="+mn-lt"/>
                    </a:defRPr>
                  </a:pPr>
                  <a:endParaRPr lang="es-CO"/>
                </a:p>
              </c:txPr>
              <c:showLegendKey val="0"/>
              <c:showVal val="0"/>
              <c:showCatName val="0"/>
              <c:showSerName val="0"/>
              <c:showPercent val="1"/>
              <c:showBubbleSize val="0"/>
              <c:extLst>
                <c:ext xmlns:c16="http://schemas.microsoft.com/office/drawing/2014/chart" uri="{C3380CC4-5D6E-409C-BE32-E72D297353CC}">
                  <c16:uniqueId val="{00000005-2BD2-44BF-92C3-A3B12C634466}"/>
                </c:ext>
              </c:extLst>
            </c:dLbl>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Hoja1!$A$12:$A$14</c:f>
              <c:strCache>
                <c:ptCount val="3"/>
                <c:pt idx="0">
                  <c:v>Cumplimiento</c:v>
                </c:pt>
                <c:pt idx="1">
                  <c:v>Incumplimiento</c:v>
                </c:pt>
                <c:pt idx="2">
                  <c:v>No reportado</c:v>
                </c:pt>
              </c:strCache>
            </c:strRef>
          </c:cat>
          <c:val>
            <c:numRef>
              <c:f>Hoja1!$B$12:$B$14</c:f>
              <c:numCache>
                <c:formatCode>General</c:formatCode>
                <c:ptCount val="3"/>
                <c:pt idx="0">
                  <c:v>39</c:v>
                </c:pt>
                <c:pt idx="1">
                  <c:v>14</c:v>
                </c:pt>
              </c:numCache>
            </c:numRef>
          </c:val>
          <c:extLst>
            <c:ext xmlns:c16="http://schemas.microsoft.com/office/drawing/2014/chart" uri="{C3380CC4-5D6E-409C-BE32-E72D297353CC}">
              <c16:uniqueId val="{00000006-2BD2-44BF-92C3-A3B12C634466}"/>
            </c:ext>
          </c:extLst>
        </c:ser>
        <c:dLbls>
          <c:showLegendKey val="0"/>
          <c:showVal val="0"/>
          <c:showCatName val="0"/>
          <c:showSerName val="0"/>
          <c:showPercent val="0"/>
          <c:showBubbleSize val="0"/>
          <c:showLeaderLines val="1"/>
        </c:dLbls>
      </c:pie3DChart>
    </c:plotArea>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3</xdr:col>
      <xdr:colOff>238125</xdr:colOff>
      <xdr:row>0</xdr:row>
      <xdr:rowOff>38100</xdr:rowOff>
    </xdr:from>
    <xdr:ext cx="4038600" cy="2028825"/>
    <xdr:graphicFrame macro="">
      <xdr:nvGraphicFramePr>
        <xdr:cNvPr id="750813603" name="Chart 1">
          <a:extLst>
            <a:ext uri="{FF2B5EF4-FFF2-40B4-BE49-F238E27FC236}">
              <a16:creationId xmlns:a16="http://schemas.microsoft.com/office/drawing/2014/main" id="{00000000-0008-0000-0100-0000A381C02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3</xdr:col>
      <xdr:colOff>352425</xdr:colOff>
      <xdr:row>9</xdr:row>
      <xdr:rowOff>161925</xdr:rowOff>
    </xdr:from>
    <xdr:ext cx="5400675" cy="3295650"/>
    <xdr:graphicFrame macro="">
      <xdr:nvGraphicFramePr>
        <xdr:cNvPr id="2047967604" name="Chart 2">
          <a:extLst>
            <a:ext uri="{FF2B5EF4-FFF2-40B4-BE49-F238E27FC236}">
              <a16:creationId xmlns:a16="http://schemas.microsoft.com/office/drawing/2014/main" id="{00000000-0008-0000-0100-00007481117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isolucion.idrd.gov.co/Isolucion4IDRD/Medicion/frmValorIndicador.aspx?Accion=Editar&amp;CodIndicador=MTYyNA==" TargetMode="External"/><Relationship Id="rId2" Type="http://schemas.openxmlformats.org/officeDocument/2006/relationships/hyperlink" Target="https://isolucion.idrd.gov.co/Isolucion4IDRD/Medicion/frmValorIndicador.aspx?Accion=Editar&amp;CodIndicador=MTYyMw==" TargetMode="External"/><Relationship Id="rId1" Type="http://schemas.openxmlformats.org/officeDocument/2006/relationships/hyperlink" Target="https://isolucion.idrd.gov.co/Isolucion4IDRD/Medicion/frmValorIndicador.aspx?Accion=Editar&amp;CodIndicador=MTYyMQ==" TargetMode="External"/><Relationship Id="rId5" Type="http://schemas.openxmlformats.org/officeDocument/2006/relationships/printerSettings" Target="../printerSettings/printerSettings1.bin"/><Relationship Id="rId4" Type="http://schemas.openxmlformats.org/officeDocument/2006/relationships/hyperlink" Target="https://isolucion.idrd.gov.co/Isolucion4IDRD/Medicion/frmValorIndicador.aspx?Accion=Editar&amp;CodIndicador=MTYyMg=="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Z1001"/>
  <sheetViews>
    <sheetView tabSelected="1" zoomScale="70" zoomScaleNormal="70" workbookViewId="0">
      <selection activeCell="K24" sqref="K24"/>
    </sheetView>
  </sheetViews>
  <sheetFormatPr baseColWidth="10" defaultColWidth="14.42578125" defaultRowHeight="15" customHeight="1"/>
  <cols>
    <col min="1" max="1" width="22.7109375" style="63" customWidth="1"/>
    <col min="2" max="2" width="31.5703125" customWidth="1"/>
    <col min="3" max="3" width="46.7109375" customWidth="1"/>
    <col min="4" max="4" width="13.28515625" customWidth="1"/>
    <col min="5" max="5" width="15.85546875" customWidth="1"/>
    <col min="6" max="6" width="9.42578125" customWidth="1"/>
    <col min="7" max="7" width="23.140625" customWidth="1"/>
    <col min="8" max="8" width="21.7109375" customWidth="1"/>
    <col min="9" max="9" width="17.42578125" customWidth="1"/>
    <col min="10" max="10" width="19.140625" customWidth="1"/>
    <col min="11" max="11" width="98.140625" style="63" customWidth="1"/>
    <col min="12" max="12" width="14.140625" customWidth="1"/>
    <col min="13" max="24" width="10.7109375" customWidth="1"/>
  </cols>
  <sheetData>
    <row r="1" spans="1:26" ht="21.75" customHeight="1">
      <c r="A1" s="78" t="s">
        <v>0</v>
      </c>
      <c r="B1" s="78"/>
      <c r="C1" s="78"/>
      <c r="D1" s="78"/>
      <c r="K1" s="47"/>
      <c r="L1" s="10"/>
    </row>
    <row r="2" spans="1:26" ht="44.25" customHeight="1">
      <c r="A2" s="79" t="s">
        <v>1</v>
      </c>
      <c r="B2" s="79" t="s">
        <v>2</v>
      </c>
      <c r="C2" s="79" t="s">
        <v>3</v>
      </c>
      <c r="D2" s="79" t="s">
        <v>4</v>
      </c>
      <c r="E2" s="79" t="s">
        <v>5</v>
      </c>
      <c r="F2" s="79" t="s">
        <v>6</v>
      </c>
      <c r="G2" s="75" t="s">
        <v>7</v>
      </c>
      <c r="H2" s="76"/>
      <c r="I2" s="77"/>
      <c r="J2" s="73" t="s">
        <v>344</v>
      </c>
      <c r="K2" s="73" t="s">
        <v>8</v>
      </c>
      <c r="L2" s="10"/>
      <c r="M2" s="1"/>
      <c r="N2" s="1"/>
      <c r="O2" s="1"/>
      <c r="P2" s="1"/>
      <c r="Q2" s="1"/>
      <c r="R2" s="1"/>
      <c r="S2" s="1"/>
      <c r="T2" s="1"/>
      <c r="U2" s="1"/>
      <c r="V2" s="1"/>
      <c r="W2" s="1"/>
      <c r="X2" s="1"/>
    </row>
    <row r="3" spans="1:26" ht="30.75" customHeight="1">
      <c r="A3" s="80"/>
      <c r="B3" s="80"/>
      <c r="C3" s="80"/>
      <c r="D3" s="80"/>
      <c r="E3" s="80"/>
      <c r="F3" s="80"/>
      <c r="G3" s="11" t="s">
        <v>9</v>
      </c>
      <c r="H3" s="11" t="s">
        <v>10</v>
      </c>
      <c r="I3" s="11" t="s">
        <v>7</v>
      </c>
      <c r="J3" s="74"/>
      <c r="K3" s="74"/>
      <c r="L3" s="12"/>
      <c r="M3" s="1"/>
      <c r="N3" s="1"/>
      <c r="O3" s="1"/>
      <c r="P3" s="1"/>
      <c r="Q3" s="1"/>
      <c r="R3" s="1"/>
      <c r="S3" s="1"/>
      <c r="T3" s="1"/>
      <c r="U3" s="1"/>
      <c r="V3" s="1"/>
      <c r="W3" s="1"/>
      <c r="X3" s="1"/>
    </row>
    <row r="4" spans="1:26" ht="30" hidden="1">
      <c r="A4" s="64" t="s">
        <v>11</v>
      </c>
      <c r="B4" s="13" t="s">
        <v>12</v>
      </c>
      <c r="C4" s="13" t="s">
        <v>13</v>
      </c>
      <c r="D4" s="14" t="s">
        <v>14</v>
      </c>
      <c r="E4" s="14" t="s">
        <v>15</v>
      </c>
      <c r="F4" s="15">
        <v>0.95</v>
      </c>
      <c r="G4" s="16"/>
      <c r="H4" s="14"/>
      <c r="I4" s="17"/>
      <c r="J4" s="18"/>
      <c r="K4" s="48"/>
      <c r="L4" s="12"/>
      <c r="M4" s="1"/>
      <c r="N4" s="1"/>
      <c r="O4" s="1"/>
      <c r="P4" s="1"/>
      <c r="Q4" s="1"/>
      <c r="R4" s="1"/>
      <c r="S4" s="1"/>
      <c r="T4" s="1"/>
      <c r="U4" s="1"/>
      <c r="V4" s="1"/>
      <c r="W4" s="1"/>
      <c r="X4" s="1"/>
    </row>
    <row r="5" spans="1:26" ht="45">
      <c r="A5" s="65" t="s">
        <v>11</v>
      </c>
      <c r="B5" s="13" t="s">
        <v>16</v>
      </c>
      <c r="C5" s="13" t="s">
        <v>17</v>
      </c>
      <c r="D5" s="14" t="s">
        <v>14</v>
      </c>
      <c r="E5" s="14" t="s">
        <v>18</v>
      </c>
      <c r="F5" s="15">
        <v>0.63</v>
      </c>
      <c r="G5" s="14">
        <v>37</v>
      </c>
      <c r="H5" s="72">
        <v>40</v>
      </c>
      <c r="I5" s="15">
        <f>G5/H5</f>
        <v>0.92500000000000004</v>
      </c>
      <c r="J5" s="18">
        <f>63/93</f>
        <v>0.67741935483870963</v>
      </c>
      <c r="K5" s="36" t="s">
        <v>473</v>
      </c>
      <c r="L5" s="19"/>
      <c r="M5" s="1"/>
      <c r="N5" s="1"/>
      <c r="O5" s="1"/>
      <c r="P5" s="1"/>
      <c r="Q5" s="1"/>
      <c r="R5" s="1"/>
      <c r="S5" s="1"/>
      <c r="T5" s="1"/>
      <c r="U5" s="1"/>
      <c r="V5" s="1"/>
      <c r="W5" s="1"/>
      <c r="X5" s="1"/>
    </row>
    <row r="6" spans="1:26" ht="60">
      <c r="A6" s="68" t="s">
        <v>11</v>
      </c>
      <c r="B6" s="13" t="s">
        <v>19</v>
      </c>
      <c r="C6" s="13" t="s">
        <v>20</v>
      </c>
      <c r="D6" s="14" t="s">
        <v>14</v>
      </c>
      <c r="E6" s="14" t="s">
        <v>21</v>
      </c>
      <c r="F6" s="15">
        <v>1</v>
      </c>
      <c r="G6" s="14">
        <v>76</v>
      </c>
      <c r="H6" s="14">
        <v>77</v>
      </c>
      <c r="I6" s="15">
        <f>G6/H6</f>
        <v>0.98701298701298701</v>
      </c>
      <c r="J6" s="18">
        <f>+I6/F6</f>
        <v>0.98701298701298701</v>
      </c>
      <c r="K6" s="49" t="s">
        <v>458</v>
      </c>
      <c r="L6" s="19"/>
      <c r="M6" s="1"/>
      <c r="N6" s="1"/>
      <c r="O6" s="1"/>
      <c r="P6" s="1"/>
      <c r="Q6" s="1"/>
      <c r="R6" s="1"/>
      <c r="S6" s="1"/>
      <c r="T6" s="1"/>
      <c r="U6" s="1"/>
      <c r="V6" s="1"/>
      <c r="W6" s="1"/>
      <c r="X6" s="1"/>
    </row>
    <row r="7" spans="1:26" ht="51.75" customHeight="1">
      <c r="A7" s="68" t="s">
        <v>11</v>
      </c>
      <c r="B7" s="13" t="s">
        <v>22</v>
      </c>
      <c r="C7" s="13" t="s">
        <v>23</v>
      </c>
      <c r="D7" s="14" t="s">
        <v>14</v>
      </c>
      <c r="E7" s="14" t="s">
        <v>24</v>
      </c>
      <c r="F7" s="15">
        <v>1</v>
      </c>
      <c r="G7" s="14" t="s">
        <v>428</v>
      </c>
      <c r="H7" s="14" t="s">
        <v>428</v>
      </c>
      <c r="I7" s="15" t="s">
        <v>428</v>
      </c>
      <c r="J7" s="18" t="s">
        <v>428</v>
      </c>
      <c r="K7" s="36" t="s">
        <v>460</v>
      </c>
      <c r="L7" s="19"/>
      <c r="M7" s="1"/>
      <c r="N7" s="1"/>
      <c r="O7" s="1"/>
      <c r="P7" s="1"/>
      <c r="Q7" s="1"/>
      <c r="R7" s="1"/>
      <c r="S7" s="1"/>
      <c r="T7" s="1"/>
      <c r="U7" s="1"/>
      <c r="V7" s="1"/>
      <c r="W7" s="1"/>
      <c r="X7" s="1"/>
    </row>
    <row r="8" spans="1:26" ht="50.25" customHeight="1">
      <c r="A8" s="68" t="s">
        <v>11</v>
      </c>
      <c r="B8" s="13" t="s">
        <v>25</v>
      </c>
      <c r="C8" s="13" t="s">
        <v>26</v>
      </c>
      <c r="D8" s="14" t="s">
        <v>14</v>
      </c>
      <c r="E8" s="14" t="s">
        <v>24</v>
      </c>
      <c r="F8" s="15">
        <v>1</v>
      </c>
      <c r="G8" s="37" t="s">
        <v>428</v>
      </c>
      <c r="H8" s="37" t="s">
        <v>428</v>
      </c>
      <c r="I8" s="38" t="s">
        <v>428</v>
      </c>
      <c r="J8" s="70" t="s">
        <v>428</v>
      </c>
      <c r="K8" s="49" t="s">
        <v>418</v>
      </c>
      <c r="L8" s="19"/>
      <c r="M8" s="1"/>
      <c r="N8" s="1"/>
      <c r="O8" s="1"/>
      <c r="P8" s="1"/>
      <c r="Q8" s="1"/>
      <c r="R8" s="1"/>
      <c r="S8" s="1"/>
      <c r="T8" s="1"/>
      <c r="U8" s="1"/>
      <c r="V8" s="1"/>
      <c r="W8" s="1"/>
      <c r="X8" s="1"/>
    </row>
    <row r="9" spans="1:26" ht="45">
      <c r="A9" s="68" t="s">
        <v>11</v>
      </c>
      <c r="B9" s="13" t="s">
        <v>27</v>
      </c>
      <c r="C9" s="13" t="s">
        <v>28</v>
      </c>
      <c r="D9" s="14" t="s">
        <v>14</v>
      </c>
      <c r="E9" s="14" t="s">
        <v>21</v>
      </c>
      <c r="F9" s="15">
        <v>1</v>
      </c>
      <c r="G9" s="14">
        <v>46</v>
      </c>
      <c r="H9" s="14">
        <v>46</v>
      </c>
      <c r="I9" s="15">
        <v>1</v>
      </c>
      <c r="J9" s="18">
        <f>+I9/F9</f>
        <v>1</v>
      </c>
      <c r="K9" s="49" t="s">
        <v>457</v>
      </c>
      <c r="L9" s="19"/>
      <c r="M9" s="1"/>
      <c r="N9" s="1"/>
      <c r="O9" s="1"/>
      <c r="P9" s="1"/>
      <c r="Q9" s="1"/>
      <c r="R9" s="1"/>
      <c r="S9" s="1"/>
      <c r="T9" s="1"/>
      <c r="U9" s="1"/>
      <c r="V9" s="1"/>
      <c r="W9" s="1"/>
      <c r="X9" s="1"/>
    </row>
    <row r="10" spans="1:26" ht="46.5" customHeight="1">
      <c r="A10" s="68" t="s">
        <v>11</v>
      </c>
      <c r="B10" s="41" t="s">
        <v>29</v>
      </c>
      <c r="C10" s="13" t="s">
        <v>30</v>
      </c>
      <c r="D10" s="14" t="s">
        <v>14</v>
      </c>
      <c r="E10" s="14" t="s">
        <v>24</v>
      </c>
      <c r="F10" s="15">
        <v>1</v>
      </c>
      <c r="G10" s="14" t="s">
        <v>428</v>
      </c>
      <c r="H10" s="14" t="s">
        <v>428</v>
      </c>
      <c r="I10" s="15" t="s">
        <v>428</v>
      </c>
      <c r="J10" s="18" t="s">
        <v>428</v>
      </c>
      <c r="K10" s="36" t="s">
        <v>461</v>
      </c>
      <c r="L10" s="19"/>
      <c r="M10" s="1"/>
      <c r="N10" s="1"/>
      <c r="O10" s="1"/>
      <c r="P10" s="1"/>
      <c r="Q10" s="1"/>
      <c r="R10" s="1"/>
      <c r="S10" s="1"/>
      <c r="T10" s="1"/>
      <c r="U10" s="1"/>
      <c r="V10" s="1"/>
      <c r="W10" s="1"/>
      <c r="X10" s="1"/>
    </row>
    <row r="11" spans="1:26" ht="60.75" customHeight="1">
      <c r="A11" s="68" t="s">
        <v>31</v>
      </c>
      <c r="B11" s="13" t="s">
        <v>32</v>
      </c>
      <c r="C11" s="41" t="s">
        <v>33</v>
      </c>
      <c r="D11" s="14" t="s">
        <v>14</v>
      </c>
      <c r="E11" s="14" t="s">
        <v>21</v>
      </c>
      <c r="F11" s="15">
        <v>1</v>
      </c>
      <c r="G11" s="14">
        <v>18</v>
      </c>
      <c r="H11" s="14">
        <v>18</v>
      </c>
      <c r="I11" s="18">
        <f>+H11/G11</f>
        <v>1</v>
      </c>
      <c r="J11" s="15">
        <f>+I11/F11</f>
        <v>1</v>
      </c>
      <c r="K11" s="36" t="s">
        <v>360</v>
      </c>
      <c r="L11" s="20"/>
      <c r="M11" s="1"/>
      <c r="N11" s="1"/>
      <c r="O11" s="1"/>
      <c r="P11" s="1"/>
      <c r="Q11" s="1"/>
      <c r="R11" s="1"/>
      <c r="S11" s="1"/>
      <c r="T11" s="1"/>
      <c r="U11" s="1"/>
      <c r="V11" s="1"/>
      <c r="W11" s="1"/>
      <c r="X11" s="1"/>
    </row>
    <row r="12" spans="1:26" ht="81" customHeight="1">
      <c r="A12" s="68" t="s">
        <v>31</v>
      </c>
      <c r="B12" s="13" t="s">
        <v>34</v>
      </c>
      <c r="C12" s="13" t="s">
        <v>35</v>
      </c>
      <c r="D12" s="21" t="s">
        <v>36</v>
      </c>
      <c r="E12" s="14" t="s">
        <v>24</v>
      </c>
      <c r="F12" s="22">
        <v>0</v>
      </c>
      <c r="G12" s="14">
        <v>0</v>
      </c>
      <c r="H12" s="14">
        <v>0</v>
      </c>
      <c r="I12" s="14">
        <v>0</v>
      </c>
      <c r="J12" s="15">
        <v>1</v>
      </c>
      <c r="K12" s="49" t="s">
        <v>361</v>
      </c>
      <c r="L12" s="20"/>
      <c r="M12" s="1"/>
      <c r="N12" s="1"/>
      <c r="O12" s="1"/>
      <c r="P12" s="1"/>
      <c r="Q12" s="1"/>
      <c r="R12" s="1"/>
      <c r="S12" s="1"/>
      <c r="T12" s="1"/>
      <c r="U12" s="1"/>
      <c r="V12" s="1"/>
      <c r="W12" s="1"/>
      <c r="X12" s="1"/>
    </row>
    <row r="13" spans="1:26" ht="45">
      <c r="A13" s="68" t="s">
        <v>31</v>
      </c>
      <c r="B13" s="13" t="s">
        <v>37</v>
      </c>
      <c r="C13" s="13" t="s">
        <v>38</v>
      </c>
      <c r="D13" s="14" t="s">
        <v>14</v>
      </c>
      <c r="E13" s="14" t="s">
        <v>21</v>
      </c>
      <c r="F13" s="15">
        <v>1</v>
      </c>
      <c r="G13" s="14">
        <v>19</v>
      </c>
      <c r="H13" s="14">
        <v>19</v>
      </c>
      <c r="I13" s="18">
        <f>+G13/H13</f>
        <v>1</v>
      </c>
      <c r="J13" s="15">
        <f>+I13/F13</f>
        <v>1</v>
      </c>
      <c r="K13" s="49" t="s">
        <v>427</v>
      </c>
      <c r="L13" s="20"/>
      <c r="M13" s="1"/>
      <c r="N13" s="1"/>
      <c r="O13" s="1"/>
      <c r="P13" s="1"/>
      <c r="Q13" s="1"/>
      <c r="R13" s="1"/>
      <c r="S13" s="1"/>
      <c r="T13" s="1"/>
      <c r="U13" s="1"/>
      <c r="V13" s="1"/>
      <c r="W13" s="1"/>
      <c r="X13" s="1"/>
    </row>
    <row r="14" spans="1:26" ht="142.5" customHeight="1">
      <c r="A14" s="66" t="s">
        <v>39</v>
      </c>
      <c r="B14" s="13" t="s">
        <v>40</v>
      </c>
      <c r="C14" s="13" t="s">
        <v>41</v>
      </c>
      <c r="D14" s="21" t="s">
        <v>36</v>
      </c>
      <c r="E14" s="21" t="s">
        <v>18</v>
      </c>
      <c r="F14" s="15">
        <v>1</v>
      </c>
      <c r="G14" s="14">
        <v>1</v>
      </c>
      <c r="H14" s="14">
        <v>1</v>
      </c>
      <c r="I14" s="15">
        <f>+G14/H14</f>
        <v>1</v>
      </c>
      <c r="J14" s="15">
        <f>+I14/F14</f>
        <v>1</v>
      </c>
      <c r="K14" s="36" t="s">
        <v>362</v>
      </c>
      <c r="L14" s="23"/>
      <c r="M14" s="1"/>
      <c r="N14" s="1"/>
      <c r="O14" s="1"/>
      <c r="P14" s="1"/>
      <c r="Q14" s="1"/>
      <c r="R14" s="1"/>
      <c r="S14" s="1"/>
      <c r="T14" s="1"/>
      <c r="U14" s="1"/>
      <c r="V14" s="1"/>
      <c r="W14" s="1"/>
      <c r="X14" s="1"/>
      <c r="Y14" s="1"/>
      <c r="Z14" s="1"/>
    </row>
    <row r="15" spans="1:26" ht="45">
      <c r="A15" s="65" t="s">
        <v>39</v>
      </c>
      <c r="B15" s="13" t="s">
        <v>42</v>
      </c>
      <c r="C15" s="13" t="s">
        <v>43</v>
      </c>
      <c r="D15" s="21" t="s">
        <v>14</v>
      </c>
      <c r="E15" s="21" t="s">
        <v>24</v>
      </c>
      <c r="F15" s="15">
        <v>0.9</v>
      </c>
      <c r="G15" s="37">
        <v>0</v>
      </c>
      <c r="H15" s="37">
        <v>0</v>
      </c>
      <c r="I15" s="37">
        <v>0</v>
      </c>
      <c r="J15" s="38">
        <v>1</v>
      </c>
      <c r="K15" s="50" t="s">
        <v>363</v>
      </c>
      <c r="L15" s="20"/>
      <c r="M15" s="1"/>
      <c r="N15" s="1"/>
      <c r="O15" s="1"/>
      <c r="P15" s="1"/>
      <c r="Q15" s="1"/>
      <c r="R15" s="1"/>
      <c r="S15" s="1"/>
      <c r="T15" s="1"/>
      <c r="U15" s="1"/>
      <c r="V15" s="1"/>
      <c r="W15" s="1"/>
      <c r="X15" s="1"/>
    </row>
    <row r="16" spans="1:26" ht="60">
      <c r="A16" s="65" t="s">
        <v>39</v>
      </c>
      <c r="B16" s="13" t="s">
        <v>44</v>
      </c>
      <c r="C16" s="13" t="s">
        <v>45</v>
      </c>
      <c r="D16" s="14" t="s">
        <v>14</v>
      </c>
      <c r="E16" s="14" t="s">
        <v>18</v>
      </c>
      <c r="F16" s="15">
        <v>1</v>
      </c>
      <c r="G16" s="14">
        <v>9</v>
      </c>
      <c r="H16" s="14">
        <v>9</v>
      </c>
      <c r="I16" s="15">
        <f>+G16/H16</f>
        <v>1</v>
      </c>
      <c r="J16" s="38">
        <f>+I16/F16</f>
        <v>1</v>
      </c>
      <c r="K16" s="51" t="s">
        <v>364</v>
      </c>
      <c r="L16" s="20"/>
      <c r="M16" s="1"/>
      <c r="N16" s="1"/>
      <c r="O16" s="1"/>
      <c r="P16" s="1"/>
      <c r="Q16" s="1"/>
      <c r="R16" s="1"/>
      <c r="S16" s="1"/>
      <c r="T16" s="1"/>
      <c r="U16" s="1"/>
      <c r="V16" s="1"/>
      <c r="W16" s="1"/>
      <c r="X16" s="1"/>
    </row>
    <row r="17" spans="1:24" ht="60" hidden="1">
      <c r="A17" s="13" t="s">
        <v>39</v>
      </c>
      <c r="B17" s="13" t="s">
        <v>46</v>
      </c>
      <c r="C17" s="13" t="s">
        <v>47</v>
      </c>
      <c r="D17" s="21" t="s">
        <v>36</v>
      </c>
      <c r="E17" s="14" t="s">
        <v>48</v>
      </c>
      <c r="F17" s="15">
        <v>1</v>
      </c>
      <c r="G17" s="14"/>
      <c r="H17" s="14"/>
      <c r="I17" s="15"/>
      <c r="J17" s="15"/>
      <c r="K17" s="52"/>
      <c r="L17" s="19"/>
      <c r="M17" s="1"/>
      <c r="N17" s="1"/>
      <c r="O17" s="1"/>
      <c r="P17" s="1"/>
      <c r="Q17" s="1"/>
      <c r="R17" s="1"/>
      <c r="S17" s="1"/>
      <c r="T17" s="1"/>
      <c r="U17" s="1"/>
      <c r="V17" s="1"/>
      <c r="W17" s="1"/>
      <c r="X17" s="1"/>
    </row>
    <row r="18" spans="1:24" ht="45">
      <c r="A18" s="65" t="s">
        <v>49</v>
      </c>
      <c r="B18" s="41" t="s">
        <v>50</v>
      </c>
      <c r="C18" s="41" t="s">
        <v>51</v>
      </c>
      <c r="D18" s="21" t="s">
        <v>14</v>
      </c>
      <c r="E18" s="14" t="s">
        <v>24</v>
      </c>
      <c r="F18" s="15">
        <v>1</v>
      </c>
      <c r="G18" s="37" t="s">
        <v>428</v>
      </c>
      <c r="H18" s="37" t="s">
        <v>428</v>
      </c>
      <c r="I18" s="37" t="s">
        <v>428</v>
      </c>
      <c r="J18" s="38" t="s">
        <v>428</v>
      </c>
      <c r="K18" s="49" t="s">
        <v>475</v>
      </c>
      <c r="L18" s="19"/>
      <c r="M18" s="1"/>
      <c r="N18" s="1"/>
      <c r="O18" s="1"/>
      <c r="P18" s="1"/>
      <c r="Q18" s="1"/>
      <c r="R18" s="1"/>
      <c r="S18" s="1"/>
      <c r="T18" s="1"/>
      <c r="U18" s="1"/>
      <c r="V18" s="1"/>
      <c r="W18" s="1"/>
      <c r="X18" s="1"/>
    </row>
    <row r="19" spans="1:24" ht="75">
      <c r="A19" s="65" t="s">
        <v>49</v>
      </c>
      <c r="B19" s="13" t="s">
        <v>52</v>
      </c>
      <c r="C19" s="13" t="s">
        <v>53</v>
      </c>
      <c r="D19" s="21" t="s">
        <v>14</v>
      </c>
      <c r="E19" s="14" t="s">
        <v>24</v>
      </c>
      <c r="F19" s="15">
        <v>1</v>
      </c>
      <c r="G19" s="14">
        <v>226</v>
      </c>
      <c r="H19" s="14">
        <v>238</v>
      </c>
      <c r="I19" s="15">
        <f>+G19/H19</f>
        <v>0.94957983193277307</v>
      </c>
      <c r="J19" s="15">
        <f>+I19/F19</f>
        <v>0.94957983193277307</v>
      </c>
      <c r="K19" s="49" t="s">
        <v>373</v>
      </c>
      <c r="L19" s="19"/>
      <c r="M19" s="1"/>
      <c r="N19" s="1"/>
      <c r="O19" s="1"/>
      <c r="P19" s="1"/>
      <c r="Q19" s="1"/>
      <c r="R19" s="1"/>
      <c r="S19" s="1"/>
      <c r="T19" s="1"/>
      <c r="U19" s="1"/>
      <c r="V19" s="1"/>
      <c r="W19" s="1"/>
      <c r="X19" s="1"/>
    </row>
    <row r="20" spans="1:24" ht="105" hidden="1">
      <c r="A20" s="48" t="s">
        <v>49</v>
      </c>
      <c r="B20" s="13" t="s">
        <v>54</v>
      </c>
      <c r="C20" s="13" t="s">
        <v>55</v>
      </c>
      <c r="D20" s="21" t="s">
        <v>14</v>
      </c>
      <c r="E20" s="21" t="s">
        <v>56</v>
      </c>
      <c r="F20" s="15">
        <v>0.84</v>
      </c>
      <c r="G20" s="14"/>
      <c r="H20" s="14"/>
      <c r="I20" s="15"/>
      <c r="J20" s="15"/>
      <c r="K20" s="36"/>
      <c r="L20" s="19"/>
      <c r="M20" s="1"/>
      <c r="N20" s="1"/>
      <c r="O20" s="1"/>
      <c r="P20" s="1"/>
      <c r="Q20" s="1"/>
      <c r="R20" s="1"/>
      <c r="S20" s="1"/>
      <c r="T20" s="1"/>
      <c r="U20" s="1"/>
      <c r="V20" s="1"/>
      <c r="W20" s="1"/>
      <c r="X20" s="1"/>
    </row>
    <row r="21" spans="1:24" ht="45">
      <c r="A21" s="65" t="s">
        <v>49</v>
      </c>
      <c r="B21" s="13" t="s">
        <v>57</v>
      </c>
      <c r="C21" s="13" t="s">
        <v>58</v>
      </c>
      <c r="D21" s="21" t="s">
        <v>14</v>
      </c>
      <c r="E21" s="14" t="s">
        <v>18</v>
      </c>
      <c r="F21" s="15">
        <v>0.7</v>
      </c>
      <c r="G21" s="14">
        <v>1838</v>
      </c>
      <c r="H21" s="14">
        <v>1977</v>
      </c>
      <c r="I21" s="15">
        <f>+G21/H21</f>
        <v>0.92969145169448664</v>
      </c>
      <c r="J21" s="15">
        <f>+I21/F21</f>
        <v>1.3281306452778381</v>
      </c>
      <c r="K21" s="49" t="s">
        <v>429</v>
      </c>
      <c r="L21" s="19"/>
      <c r="M21" s="1"/>
      <c r="N21" s="1"/>
      <c r="O21" s="1"/>
      <c r="P21" s="1"/>
      <c r="Q21" s="1"/>
      <c r="R21" s="1"/>
      <c r="S21" s="1"/>
      <c r="T21" s="1"/>
      <c r="U21" s="1"/>
      <c r="V21" s="1"/>
      <c r="W21" s="1"/>
      <c r="X21" s="1"/>
    </row>
    <row r="22" spans="1:24" ht="45" hidden="1">
      <c r="A22" s="48" t="s">
        <v>49</v>
      </c>
      <c r="B22" s="41" t="s">
        <v>430</v>
      </c>
      <c r="C22" s="41" t="s">
        <v>431</v>
      </c>
      <c r="D22" s="42" t="s">
        <v>425</v>
      </c>
      <c r="E22" s="37" t="s">
        <v>24</v>
      </c>
      <c r="F22" s="15">
        <v>0.9</v>
      </c>
      <c r="G22" s="14"/>
      <c r="H22" s="14"/>
      <c r="I22" s="15"/>
      <c r="J22" s="15"/>
      <c r="K22" s="67" t="s">
        <v>426</v>
      </c>
      <c r="L22" s="19"/>
      <c r="M22" s="1"/>
      <c r="N22" s="1"/>
      <c r="O22" s="1"/>
      <c r="P22" s="1"/>
      <c r="Q22" s="1"/>
      <c r="R22" s="1"/>
      <c r="S22" s="1"/>
      <c r="T22" s="1"/>
      <c r="U22" s="1"/>
      <c r="V22" s="1"/>
      <c r="W22" s="1"/>
      <c r="X22" s="1"/>
    </row>
    <row r="23" spans="1:24" ht="45" hidden="1">
      <c r="A23" s="48" t="s">
        <v>49</v>
      </c>
      <c r="B23" s="13" t="s">
        <v>59</v>
      </c>
      <c r="C23" s="13" t="s">
        <v>60</v>
      </c>
      <c r="D23" s="21" t="s">
        <v>14</v>
      </c>
      <c r="E23" s="21" t="s">
        <v>61</v>
      </c>
      <c r="F23" s="15">
        <v>0.8</v>
      </c>
      <c r="G23" s="14"/>
      <c r="H23" s="14"/>
      <c r="I23" s="15"/>
      <c r="J23" s="15"/>
      <c r="K23" s="36"/>
      <c r="L23" s="19"/>
      <c r="M23" s="1"/>
      <c r="N23" s="1"/>
      <c r="O23" s="1"/>
      <c r="P23" s="1"/>
      <c r="Q23" s="1"/>
      <c r="R23" s="1"/>
      <c r="S23" s="1"/>
      <c r="T23" s="1"/>
      <c r="U23" s="1"/>
      <c r="V23" s="1"/>
      <c r="W23" s="1"/>
      <c r="X23" s="1"/>
    </row>
    <row r="24" spans="1:24" ht="105">
      <c r="A24" s="65" t="s">
        <v>49</v>
      </c>
      <c r="B24" s="13" t="s">
        <v>62</v>
      </c>
      <c r="C24" s="13" t="s">
        <v>63</v>
      </c>
      <c r="D24" s="21" t="s">
        <v>14</v>
      </c>
      <c r="E24" s="14" t="s">
        <v>18</v>
      </c>
      <c r="F24" s="15">
        <v>0.8</v>
      </c>
      <c r="G24" s="14">
        <v>4.07</v>
      </c>
      <c r="H24" s="14">
        <v>5</v>
      </c>
      <c r="I24" s="15">
        <f>+G24/H24</f>
        <v>0.81400000000000006</v>
      </c>
      <c r="J24" s="15">
        <f>+I24/F24</f>
        <v>1.0175000000000001</v>
      </c>
      <c r="K24" s="49" t="s">
        <v>432</v>
      </c>
      <c r="L24" s="19"/>
      <c r="M24" s="1"/>
      <c r="N24" s="1"/>
      <c r="O24" s="1"/>
      <c r="P24" s="1"/>
      <c r="Q24" s="1"/>
      <c r="R24" s="1"/>
      <c r="S24" s="1"/>
      <c r="T24" s="1"/>
      <c r="U24" s="1"/>
      <c r="V24" s="1"/>
      <c r="W24" s="1"/>
      <c r="X24" s="1"/>
    </row>
    <row r="25" spans="1:24" ht="120">
      <c r="A25" s="65" t="s">
        <v>49</v>
      </c>
      <c r="B25" s="13" t="s">
        <v>64</v>
      </c>
      <c r="C25" s="13" t="s">
        <v>343</v>
      </c>
      <c r="D25" s="21" t="s">
        <v>14</v>
      </c>
      <c r="E25" s="14" t="s">
        <v>18</v>
      </c>
      <c r="F25" s="15">
        <v>0.77</v>
      </c>
      <c r="G25" s="14">
        <v>4.71</v>
      </c>
      <c r="H25" s="14">
        <v>6</v>
      </c>
      <c r="I25" s="15">
        <f>+G25/H25</f>
        <v>0.78500000000000003</v>
      </c>
      <c r="J25" s="15">
        <f>+I25/F25</f>
        <v>1.0194805194805194</v>
      </c>
      <c r="K25" s="49" t="s">
        <v>433</v>
      </c>
      <c r="L25" s="19"/>
      <c r="M25" s="1"/>
      <c r="N25" s="1"/>
      <c r="O25" s="1"/>
      <c r="P25" s="1"/>
      <c r="Q25" s="1"/>
      <c r="R25" s="1"/>
      <c r="S25" s="1"/>
      <c r="T25" s="1"/>
      <c r="U25" s="1"/>
      <c r="V25" s="1"/>
      <c r="W25" s="1"/>
      <c r="X25" s="1"/>
    </row>
    <row r="26" spans="1:24" ht="45">
      <c r="A26" s="65" t="s">
        <v>49</v>
      </c>
      <c r="B26" s="13" t="s">
        <v>65</v>
      </c>
      <c r="C26" s="13" t="s">
        <v>66</v>
      </c>
      <c r="D26" s="21" t="s">
        <v>14</v>
      </c>
      <c r="E26" s="14" t="s">
        <v>18</v>
      </c>
      <c r="F26" s="15">
        <v>0.68</v>
      </c>
      <c r="G26" s="14">
        <v>8.4</v>
      </c>
      <c r="H26" s="14">
        <v>12</v>
      </c>
      <c r="I26" s="15">
        <f>+G26/H26</f>
        <v>0.70000000000000007</v>
      </c>
      <c r="J26" s="15">
        <f>+I26/F26</f>
        <v>1.0294117647058825</v>
      </c>
      <c r="K26" s="49" t="s">
        <v>434</v>
      </c>
      <c r="L26" s="19"/>
      <c r="M26" s="1"/>
      <c r="N26" s="1"/>
      <c r="O26" s="1"/>
      <c r="P26" s="1"/>
      <c r="Q26" s="1"/>
      <c r="R26" s="1"/>
      <c r="S26" s="1"/>
      <c r="T26" s="1"/>
      <c r="U26" s="1"/>
      <c r="V26" s="1"/>
      <c r="W26" s="1"/>
      <c r="X26" s="1"/>
    </row>
    <row r="27" spans="1:24" ht="120">
      <c r="A27" s="65" t="s">
        <v>49</v>
      </c>
      <c r="B27" s="13" t="s">
        <v>67</v>
      </c>
      <c r="C27" s="13" t="s">
        <v>68</v>
      </c>
      <c r="D27" s="21" t="s">
        <v>14</v>
      </c>
      <c r="E27" s="14" t="s">
        <v>18</v>
      </c>
      <c r="F27" s="15">
        <v>0.84</v>
      </c>
      <c r="G27" s="14">
        <v>1.71</v>
      </c>
      <c r="H27" s="14">
        <v>2</v>
      </c>
      <c r="I27" s="15">
        <f>+G27/H27</f>
        <v>0.85499999999999998</v>
      </c>
      <c r="J27" s="15">
        <f>+I27/F27</f>
        <v>1.0178571428571428</v>
      </c>
      <c r="K27" s="49" t="s">
        <v>435</v>
      </c>
      <c r="L27" s="19"/>
      <c r="M27" s="1"/>
      <c r="N27" s="1"/>
      <c r="O27" s="1"/>
      <c r="P27" s="1"/>
      <c r="Q27" s="1"/>
      <c r="R27" s="1"/>
      <c r="S27" s="1"/>
      <c r="T27" s="1"/>
      <c r="U27" s="1"/>
      <c r="V27" s="1"/>
      <c r="W27" s="1"/>
      <c r="X27" s="1"/>
    </row>
    <row r="28" spans="1:24" ht="45">
      <c r="A28" s="66" t="s">
        <v>49</v>
      </c>
      <c r="B28" s="13" t="s">
        <v>69</v>
      </c>
      <c r="C28" s="13" t="s">
        <v>70</v>
      </c>
      <c r="D28" s="21" t="s">
        <v>36</v>
      </c>
      <c r="E28" s="14" t="s">
        <v>24</v>
      </c>
      <c r="F28" s="14">
        <v>0</v>
      </c>
      <c r="G28" s="37">
        <v>0</v>
      </c>
      <c r="H28" s="37">
        <v>0</v>
      </c>
      <c r="I28" s="37">
        <v>0</v>
      </c>
      <c r="J28" s="15">
        <v>1</v>
      </c>
      <c r="K28" s="49" t="s">
        <v>374</v>
      </c>
      <c r="L28" s="19"/>
      <c r="M28" s="1"/>
      <c r="N28" s="1"/>
      <c r="O28" s="1"/>
      <c r="P28" s="1"/>
      <c r="Q28" s="1"/>
      <c r="R28" s="1"/>
      <c r="S28" s="1"/>
      <c r="T28" s="1"/>
      <c r="U28" s="1"/>
      <c r="V28" s="1"/>
      <c r="W28" s="1"/>
      <c r="X28" s="1"/>
    </row>
    <row r="29" spans="1:24" ht="60">
      <c r="A29" s="65" t="s">
        <v>49</v>
      </c>
      <c r="B29" s="13" t="s">
        <v>71</v>
      </c>
      <c r="C29" s="13" t="s">
        <v>72</v>
      </c>
      <c r="D29" s="21" t="s">
        <v>14</v>
      </c>
      <c r="E29" s="14" t="s">
        <v>24</v>
      </c>
      <c r="F29" s="15">
        <v>1</v>
      </c>
      <c r="G29" s="14">
        <v>226</v>
      </c>
      <c r="H29" s="14">
        <v>238</v>
      </c>
      <c r="I29" s="15">
        <f t="shared" ref="I29:I31" si="0">+G29/H29</f>
        <v>0.94957983193277307</v>
      </c>
      <c r="J29" s="15">
        <f t="shared" ref="J29:J31" si="1">+I29/F29</f>
        <v>0.94957983193277307</v>
      </c>
      <c r="K29" s="49" t="s">
        <v>375</v>
      </c>
      <c r="L29" s="19"/>
      <c r="M29" s="1"/>
      <c r="N29" s="1"/>
      <c r="O29" s="1"/>
      <c r="P29" s="1"/>
      <c r="Q29" s="1"/>
      <c r="R29" s="1"/>
      <c r="S29" s="1"/>
      <c r="T29" s="1"/>
      <c r="U29" s="1"/>
      <c r="V29" s="1"/>
      <c r="W29" s="1"/>
      <c r="X29" s="1"/>
    </row>
    <row r="30" spans="1:24" ht="45">
      <c r="A30" s="66" t="s">
        <v>49</v>
      </c>
      <c r="B30" s="13" t="s">
        <v>73</v>
      </c>
      <c r="C30" s="13" t="s">
        <v>74</v>
      </c>
      <c r="D30" s="21" t="s">
        <v>36</v>
      </c>
      <c r="E30" s="14" t="s">
        <v>24</v>
      </c>
      <c r="F30" s="22">
        <v>0</v>
      </c>
      <c r="G30" s="14">
        <v>0</v>
      </c>
      <c r="H30" s="14">
        <v>344</v>
      </c>
      <c r="I30" s="14">
        <v>0</v>
      </c>
      <c r="J30" s="15">
        <v>1</v>
      </c>
      <c r="K30" s="49" t="s">
        <v>376</v>
      </c>
      <c r="L30" s="19"/>
      <c r="M30" s="1"/>
      <c r="N30" s="1"/>
      <c r="O30" s="1"/>
      <c r="P30" s="1"/>
      <c r="Q30" s="1"/>
      <c r="R30" s="1"/>
      <c r="S30" s="1"/>
      <c r="T30" s="1"/>
      <c r="U30" s="1"/>
      <c r="V30" s="1"/>
      <c r="W30" s="1"/>
      <c r="X30" s="1"/>
    </row>
    <row r="31" spans="1:24" ht="105">
      <c r="A31" s="65" t="s">
        <v>49</v>
      </c>
      <c r="B31" s="13" t="s">
        <v>75</v>
      </c>
      <c r="C31" s="13" t="s">
        <v>76</v>
      </c>
      <c r="D31" s="21" t="s">
        <v>14</v>
      </c>
      <c r="E31" s="14" t="s">
        <v>24</v>
      </c>
      <c r="F31" s="15">
        <v>0.95</v>
      </c>
      <c r="G31" s="25">
        <v>6493295</v>
      </c>
      <c r="H31" s="25">
        <v>16380468</v>
      </c>
      <c r="I31" s="15">
        <f t="shared" si="0"/>
        <v>0.39640473031661855</v>
      </c>
      <c r="J31" s="15">
        <f t="shared" si="1"/>
        <v>0.41726813717538797</v>
      </c>
      <c r="K31" s="49" t="s">
        <v>377</v>
      </c>
      <c r="L31" s="19"/>
      <c r="M31" s="1"/>
      <c r="N31" s="1"/>
      <c r="O31" s="1"/>
      <c r="P31" s="1"/>
      <c r="Q31" s="1"/>
      <c r="R31" s="1"/>
      <c r="S31" s="1"/>
      <c r="T31" s="1"/>
      <c r="U31" s="1"/>
      <c r="V31" s="1"/>
      <c r="W31" s="1"/>
      <c r="X31" s="1"/>
    </row>
    <row r="32" spans="1:24" ht="45" hidden="1">
      <c r="A32" s="48" t="s">
        <v>49</v>
      </c>
      <c r="B32" s="13" t="s">
        <v>77</v>
      </c>
      <c r="C32" s="13" t="s">
        <v>78</v>
      </c>
      <c r="D32" s="21" t="s">
        <v>14</v>
      </c>
      <c r="E32" s="21" t="s">
        <v>61</v>
      </c>
      <c r="F32" s="15">
        <v>0.95</v>
      </c>
      <c r="G32" s="14"/>
      <c r="H32" s="14"/>
      <c r="I32" s="15"/>
      <c r="J32" s="15"/>
      <c r="K32" s="36"/>
      <c r="L32" s="19"/>
      <c r="M32" s="1"/>
      <c r="N32" s="1"/>
      <c r="O32" s="1"/>
      <c r="P32" s="1"/>
      <c r="Q32" s="1"/>
      <c r="R32" s="1"/>
      <c r="S32" s="1"/>
      <c r="T32" s="1"/>
      <c r="U32" s="1"/>
      <c r="V32" s="1"/>
      <c r="W32" s="1"/>
      <c r="X32" s="1"/>
    </row>
    <row r="33" spans="1:26" ht="105" customHeight="1">
      <c r="A33" s="66" t="s">
        <v>79</v>
      </c>
      <c r="B33" s="13" t="s">
        <v>80</v>
      </c>
      <c r="C33" s="13" t="s">
        <v>81</v>
      </c>
      <c r="D33" s="21" t="s">
        <v>36</v>
      </c>
      <c r="E33" s="14" t="s">
        <v>18</v>
      </c>
      <c r="F33" s="22">
        <v>0</v>
      </c>
      <c r="G33" s="14">
        <v>0</v>
      </c>
      <c r="H33" s="14">
        <v>1</v>
      </c>
      <c r="I33" s="14">
        <f>+G33/H33</f>
        <v>0</v>
      </c>
      <c r="J33" s="15">
        <v>1</v>
      </c>
      <c r="K33" s="36" t="s">
        <v>474</v>
      </c>
      <c r="L33" s="20"/>
      <c r="M33" s="1"/>
      <c r="N33" s="1"/>
      <c r="O33" s="1"/>
      <c r="P33" s="1"/>
      <c r="Q33" s="1"/>
      <c r="R33" s="1"/>
      <c r="S33" s="1"/>
      <c r="T33" s="1"/>
      <c r="U33" s="1"/>
      <c r="V33" s="1"/>
      <c r="W33" s="1"/>
      <c r="X33" s="1"/>
    </row>
    <row r="34" spans="1:26" ht="60" customHeight="1">
      <c r="A34" s="66" t="s">
        <v>79</v>
      </c>
      <c r="B34" s="13" t="s">
        <v>82</v>
      </c>
      <c r="C34" s="13" t="s">
        <v>83</v>
      </c>
      <c r="D34" s="21" t="s">
        <v>36</v>
      </c>
      <c r="E34" s="14" t="s">
        <v>18</v>
      </c>
      <c r="F34" s="22">
        <v>0</v>
      </c>
      <c r="G34" s="14">
        <v>0</v>
      </c>
      <c r="H34" s="14">
        <v>267</v>
      </c>
      <c r="I34" s="14">
        <f>+G34/H34</f>
        <v>0</v>
      </c>
      <c r="J34" s="15">
        <v>1</v>
      </c>
      <c r="K34" s="36" t="s">
        <v>352</v>
      </c>
      <c r="L34" s="20"/>
      <c r="M34" s="1"/>
      <c r="N34" s="1"/>
      <c r="O34" s="1"/>
      <c r="P34" s="1"/>
      <c r="Q34" s="1"/>
      <c r="R34" s="1"/>
      <c r="S34" s="1"/>
      <c r="T34" s="1"/>
      <c r="U34" s="1"/>
      <c r="V34" s="1"/>
      <c r="W34" s="1"/>
      <c r="X34" s="1"/>
      <c r="Y34" s="1"/>
      <c r="Z34" s="1"/>
    </row>
    <row r="35" spans="1:26" ht="45" customHeight="1">
      <c r="A35" s="66" t="s">
        <v>79</v>
      </c>
      <c r="B35" s="13" t="s">
        <v>84</v>
      </c>
      <c r="C35" s="13" t="s">
        <v>85</v>
      </c>
      <c r="D35" s="21" t="s">
        <v>36</v>
      </c>
      <c r="E35" s="14" t="s">
        <v>18</v>
      </c>
      <c r="F35" s="22">
        <v>0</v>
      </c>
      <c r="G35" s="14">
        <v>0</v>
      </c>
      <c r="H35" s="14">
        <v>5</v>
      </c>
      <c r="I35" s="14">
        <f t="shared" ref="I35:I48" si="2">+G35/H35</f>
        <v>0</v>
      </c>
      <c r="J35" s="15">
        <v>1</v>
      </c>
      <c r="K35" s="36" t="s">
        <v>353</v>
      </c>
      <c r="L35" s="20"/>
      <c r="M35" s="1"/>
      <c r="N35" s="1"/>
      <c r="O35" s="1"/>
      <c r="P35" s="1"/>
      <c r="Q35" s="1"/>
      <c r="R35" s="1"/>
      <c r="S35" s="1"/>
      <c r="T35" s="1"/>
      <c r="U35" s="1"/>
      <c r="V35" s="1"/>
      <c r="W35" s="1"/>
      <c r="X35" s="1"/>
    </row>
    <row r="36" spans="1:26" ht="75" customHeight="1">
      <c r="A36" s="66" t="s">
        <v>79</v>
      </c>
      <c r="B36" s="13" t="s">
        <v>86</v>
      </c>
      <c r="C36" s="13" t="s">
        <v>87</v>
      </c>
      <c r="D36" s="21" t="s">
        <v>36</v>
      </c>
      <c r="E36" s="14" t="s">
        <v>18</v>
      </c>
      <c r="F36" s="22">
        <v>0</v>
      </c>
      <c r="G36" s="14">
        <v>0</v>
      </c>
      <c r="H36" s="14">
        <v>115</v>
      </c>
      <c r="I36" s="14">
        <f t="shared" si="2"/>
        <v>0</v>
      </c>
      <c r="J36" s="15">
        <v>1</v>
      </c>
      <c r="K36" s="36" t="s">
        <v>354</v>
      </c>
      <c r="L36" s="20"/>
      <c r="M36" s="1"/>
      <c r="N36" s="1"/>
      <c r="O36" s="1"/>
      <c r="P36" s="1"/>
      <c r="Q36" s="1"/>
      <c r="R36" s="1"/>
      <c r="S36" s="1"/>
      <c r="T36" s="1"/>
      <c r="U36" s="1"/>
      <c r="V36" s="1"/>
      <c r="W36" s="1"/>
      <c r="X36" s="1"/>
    </row>
    <row r="37" spans="1:26" ht="150" customHeight="1">
      <c r="A37" s="66" t="s">
        <v>79</v>
      </c>
      <c r="B37" s="13" t="s">
        <v>88</v>
      </c>
      <c r="C37" s="13" t="s">
        <v>89</v>
      </c>
      <c r="D37" s="21" t="s">
        <v>36</v>
      </c>
      <c r="E37" s="14" t="s">
        <v>18</v>
      </c>
      <c r="F37" s="22">
        <v>0</v>
      </c>
      <c r="G37" s="14">
        <v>0</v>
      </c>
      <c r="H37" s="14">
        <v>1</v>
      </c>
      <c r="I37" s="14">
        <f t="shared" si="2"/>
        <v>0</v>
      </c>
      <c r="J37" s="15">
        <v>1</v>
      </c>
      <c r="K37" s="36" t="s">
        <v>355</v>
      </c>
      <c r="L37" s="20"/>
      <c r="M37" s="1"/>
      <c r="N37" s="1"/>
      <c r="O37" s="1"/>
      <c r="P37" s="1"/>
      <c r="Q37" s="1"/>
      <c r="R37" s="1"/>
      <c r="S37" s="1"/>
      <c r="T37" s="1"/>
      <c r="U37" s="1"/>
      <c r="V37" s="1"/>
      <c r="W37" s="1"/>
      <c r="X37" s="1"/>
    </row>
    <row r="38" spans="1:26" ht="30" customHeight="1">
      <c r="A38" s="65" t="s">
        <v>79</v>
      </c>
      <c r="B38" s="13" t="s">
        <v>90</v>
      </c>
      <c r="C38" s="13" t="s">
        <v>91</v>
      </c>
      <c r="D38" s="21" t="s">
        <v>14</v>
      </c>
      <c r="E38" s="21" t="s">
        <v>48</v>
      </c>
      <c r="F38" s="15">
        <v>1</v>
      </c>
      <c r="G38" s="14">
        <v>3</v>
      </c>
      <c r="H38" s="14">
        <v>3</v>
      </c>
      <c r="I38" s="15">
        <f t="shared" si="2"/>
        <v>1</v>
      </c>
      <c r="J38" s="15">
        <f t="shared" ref="J38:J48" si="3">+I38/F38</f>
        <v>1</v>
      </c>
      <c r="K38" s="36" t="s">
        <v>356</v>
      </c>
      <c r="L38" s="26"/>
      <c r="M38" s="1"/>
      <c r="N38" s="1"/>
      <c r="O38" s="1"/>
      <c r="P38" s="1"/>
      <c r="Q38" s="1"/>
      <c r="R38" s="1"/>
      <c r="S38" s="1"/>
      <c r="T38" s="1"/>
      <c r="U38" s="1"/>
      <c r="V38" s="1"/>
      <c r="W38" s="1"/>
      <c r="X38" s="1"/>
    </row>
    <row r="39" spans="1:26" ht="101.25" customHeight="1">
      <c r="A39" s="65" t="s">
        <v>79</v>
      </c>
      <c r="B39" s="13" t="s">
        <v>92</v>
      </c>
      <c r="C39" s="13" t="s">
        <v>93</v>
      </c>
      <c r="D39" s="21" t="s">
        <v>14</v>
      </c>
      <c r="E39" s="21" t="s">
        <v>24</v>
      </c>
      <c r="F39" s="15">
        <v>0.9</v>
      </c>
      <c r="G39" s="14">
        <v>541</v>
      </c>
      <c r="H39" s="14">
        <v>583</v>
      </c>
      <c r="I39" s="15">
        <f t="shared" si="2"/>
        <v>0.92795883361921094</v>
      </c>
      <c r="J39" s="15">
        <f t="shared" si="3"/>
        <v>1.0310653706880122</v>
      </c>
      <c r="K39" s="49" t="s">
        <v>467</v>
      </c>
      <c r="L39" s="20"/>
      <c r="M39" s="1"/>
      <c r="N39" s="1"/>
      <c r="O39" s="1"/>
      <c r="P39" s="1"/>
      <c r="Q39" s="1"/>
      <c r="R39" s="1"/>
      <c r="S39" s="1"/>
      <c r="T39" s="1"/>
      <c r="U39" s="1"/>
      <c r="V39" s="1"/>
      <c r="W39" s="1"/>
      <c r="X39" s="1"/>
    </row>
    <row r="40" spans="1:26" ht="105.75" customHeight="1">
      <c r="A40" s="65" t="s">
        <v>79</v>
      </c>
      <c r="B40" s="13" t="s">
        <v>94</v>
      </c>
      <c r="C40" s="13" t="s">
        <v>95</v>
      </c>
      <c r="D40" s="21" t="s">
        <v>14</v>
      </c>
      <c r="E40" s="21" t="s">
        <v>24</v>
      </c>
      <c r="F40" s="15">
        <v>0.6</v>
      </c>
      <c r="G40" s="21">
        <v>4</v>
      </c>
      <c r="H40" s="21">
        <v>4</v>
      </c>
      <c r="I40" s="15">
        <f t="shared" si="2"/>
        <v>1</v>
      </c>
      <c r="J40" s="18">
        <f t="shared" si="3"/>
        <v>1.6666666666666667</v>
      </c>
      <c r="K40" s="36" t="s">
        <v>468</v>
      </c>
      <c r="L40" s="20"/>
      <c r="M40" s="1"/>
      <c r="N40" s="1"/>
      <c r="O40" s="1"/>
      <c r="P40" s="1"/>
      <c r="Q40" s="1"/>
      <c r="R40" s="1"/>
      <c r="S40" s="1"/>
      <c r="T40" s="1"/>
      <c r="U40" s="1"/>
      <c r="V40" s="1"/>
      <c r="W40" s="1"/>
      <c r="X40" s="1"/>
    </row>
    <row r="41" spans="1:26" ht="80.25" customHeight="1">
      <c r="A41" s="65" t="s">
        <v>79</v>
      </c>
      <c r="B41" s="13" t="s">
        <v>96</v>
      </c>
      <c r="C41" s="13" t="s">
        <v>97</v>
      </c>
      <c r="D41" s="21" t="s">
        <v>14</v>
      </c>
      <c r="E41" s="21" t="s">
        <v>24</v>
      </c>
      <c r="F41" s="15">
        <v>0.8</v>
      </c>
      <c r="G41" s="21">
        <v>8</v>
      </c>
      <c r="H41" s="21">
        <v>10</v>
      </c>
      <c r="I41" s="15">
        <f t="shared" si="2"/>
        <v>0.8</v>
      </c>
      <c r="J41" s="18">
        <f t="shared" si="3"/>
        <v>1</v>
      </c>
      <c r="K41" s="36" t="s">
        <v>420</v>
      </c>
      <c r="L41" s="20"/>
      <c r="M41" s="1"/>
      <c r="N41" s="1"/>
      <c r="O41" s="1"/>
      <c r="P41" s="1"/>
      <c r="Q41" s="1"/>
      <c r="R41" s="1"/>
      <c r="S41" s="1"/>
      <c r="T41" s="1"/>
      <c r="U41" s="1"/>
      <c r="V41" s="1"/>
      <c r="W41" s="1"/>
      <c r="X41" s="1"/>
    </row>
    <row r="42" spans="1:26" ht="93" customHeight="1">
      <c r="A42" s="65" t="s">
        <v>79</v>
      </c>
      <c r="B42" s="13" t="s">
        <v>98</v>
      </c>
      <c r="C42" s="13" t="s">
        <v>99</v>
      </c>
      <c r="D42" s="21" t="s">
        <v>14</v>
      </c>
      <c r="E42" s="21" t="s">
        <v>24</v>
      </c>
      <c r="F42" s="15">
        <v>0.8</v>
      </c>
      <c r="G42" s="21">
        <v>3</v>
      </c>
      <c r="H42" s="21">
        <v>3</v>
      </c>
      <c r="I42" s="15">
        <f t="shared" si="2"/>
        <v>1</v>
      </c>
      <c r="J42" s="18">
        <f t="shared" si="3"/>
        <v>1.25</v>
      </c>
      <c r="K42" s="36" t="s">
        <v>421</v>
      </c>
      <c r="L42" s="20"/>
      <c r="M42" s="1"/>
      <c r="N42" s="1"/>
      <c r="O42" s="1"/>
      <c r="P42" s="1"/>
      <c r="Q42" s="1"/>
      <c r="R42" s="1"/>
      <c r="S42" s="1"/>
      <c r="T42" s="1"/>
      <c r="U42" s="1"/>
      <c r="V42" s="1"/>
      <c r="W42" s="1"/>
      <c r="X42" s="1"/>
    </row>
    <row r="43" spans="1:26" ht="60" customHeight="1">
      <c r="A43" s="65" t="s">
        <v>79</v>
      </c>
      <c r="B43" s="13" t="s">
        <v>100</v>
      </c>
      <c r="C43" s="13" t="s">
        <v>101</v>
      </c>
      <c r="D43" s="21" t="s">
        <v>14</v>
      </c>
      <c r="E43" s="21" t="s">
        <v>21</v>
      </c>
      <c r="F43" s="15">
        <v>1</v>
      </c>
      <c r="G43" s="21">
        <v>4</v>
      </c>
      <c r="H43" s="21">
        <v>4</v>
      </c>
      <c r="I43" s="15">
        <f t="shared" si="2"/>
        <v>1</v>
      </c>
      <c r="J43" s="18">
        <f t="shared" si="3"/>
        <v>1</v>
      </c>
      <c r="K43" s="36" t="s">
        <v>422</v>
      </c>
      <c r="L43" s="20"/>
      <c r="M43" s="1"/>
      <c r="N43" s="1"/>
      <c r="O43" s="1"/>
      <c r="P43" s="1"/>
      <c r="Q43" s="1"/>
      <c r="R43" s="1"/>
      <c r="S43" s="1"/>
      <c r="T43" s="1"/>
      <c r="U43" s="1"/>
      <c r="V43" s="1"/>
      <c r="W43" s="1"/>
      <c r="X43" s="1"/>
    </row>
    <row r="44" spans="1:26" ht="60" customHeight="1">
      <c r="A44" s="65" t="s">
        <v>79</v>
      </c>
      <c r="B44" s="13" t="s">
        <v>423</v>
      </c>
      <c r="C44" s="13" t="s">
        <v>424</v>
      </c>
      <c r="D44" s="21" t="s">
        <v>425</v>
      </c>
      <c r="E44" s="21" t="s">
        <v>21</v>
      </c>
      <c r="F44" s="14">
        <v>0</v>
      </c>
      <c r="G44" s="21"/>
      <c r="H44" s="21"/>
      <c r="I44" s="15"/>
      <c r="J44" s="18"/>
      <c r="K44" s="67" t="s">
        <v>426</v>
      </c>
      <c r="L44" s="20"/>
      <c r="M44" s="1"/>
      <c r="N44" s="1"/>
      <c r="O44" s="1"/>
      <c r="P44" s="1"/>
      <c r="Q44" s="1"/>
      <c r="R44" s="1"/>
      <c r="S44" s="1"/>
      <c r="T44" s="1"/>
      <c r="U44" s="1"/>
      <c r="V44" s="1"/>
      <c r="W44" s="1"/>
      <c r="X44" s="1"/>
    </row>
    <row r="45" spans="1:26" ht="102" customHeight="1">
      <c r="A45" s="65" t="s">
        <v>79</v>
      </c>
      <c r="B45" s="13" t="s">
        <v>102</v>
      </c>
      <c r="C45" s="13" t="s">
        <v>103</v>
      </c>
      <c r="D45" s="21" t="s">
        <v>14</v>
      </c>
      <c r="E45" s="21" t="s">
        <v>24</v>
      </c>
      <c r="F45" s="15">
        <v>0.8</v>
      </c>
      <c r="G45" s="14">
        <v>2</v>
      </c>
      <c r="H45" s="14">
        <v>2</v>
      </c>
      <c r="I45" s="15">
        <f t="shared" si="2"/>
        <v>1</v>
      </c>
      <c r="J45" s="18">
        <f t="shared" si="3"/>
        <v>1.25</v>
      </c>
      <c r="K45" s="49" t="s">
        <v>469</v>
      </c>
      <c r="L45" s="20"/>
      <c r="M45" s="1"/>
      <c r="N45" s="1"/>
      <c r="O45" s="1"/>
      <c r="P45" s="1"/>
      <c r="Q45" s="1"/>
      <c r="R45" s="1"/>
      <c r="S45" s="1"/>
      <c r="T45" s="1"/>
      <c r="U45" s="1"/>
      <c r="V45" s="1"/>
      <c r="W45" s="1"/>
      <c r="X45" s="1"/>
    </row>
    <row r="46" spans="1:26" ht="45" customHeight="1">
      <c r="A46" s="65" t="s">
        <v>79</v>
      </c>
      <c r="B46" s="13" t="s">
        <v>104</v>
      </c>
      <c r="C46" s="13" t="s">
        <v>105</v>
      </c>
      <c r="D46" s="21" t="s">
        <v>14</v>
      </c>
      <c r="E46" s="21" t="s">
        <v>21</v>
      </c>
      <c r="F46" s="15">
        <v>1</v>
      </c>
      <c r="G46" s="14">
        <v>2</v>
      </c>
      <c r="H46" s="14">
        <v>2</v>
      </c>
      <c r="I46" s="15">
        <f t="shared" si="2"/>
        <v>1</v>
      </c>
      <c r="J46" s="18">
        <f t="shared" si="3"/>
        <v>1</v>
      </c>
      <c r="K46" s="36" t="s">
        <v>357</v>
      </c>
      <c r="L46" s="26"/>
      <c r="M46" s="1"/>
      <c r="N46" s="1"/>
      <c r="O46" s="1"/>
      <c r="P46" s="1"/>
      <c r="Q46" s="1"/>
      <c r="R46" s="1"/>
      <c r="S46" s="1"/>
      <c r="T46" s="1"/>
      <c r="U46" s="1"/>
      <c r="V46" s="1"/>
      <c r="W46" s="1"/>
      <c r="X46" s="1"/>
    </row>
    <row r="47" spans="1:26" ht="45" customHeight="1">
      <c r="A47" s="65" t="s">
        <v>79</v>
      </c>
      <c r="B47" s="13" t="s">
        <v>106</v>
      </c>
      <c r="C47" s="13" t="s">
        <v>107</v>
      </c>
      <c r="D47" s="21" t="s">
        <v>14</v>
      </c>
      <c r="E47" s="21" t="s">
        <v>21</v>
      </c>
      <c r="F47" s="15">
        <v>1</v>
      </c>
      <c r="G47" s="21">
        <v>3</v>
      </c>
      <c r="H47" s="21">
        <v>3</v>
      </c>
      <c r="I47" s="15">
        <f t="shared" si="2"/>
        <v>1</v>
      </c>
      <c r="J47" s="18">
        <f t="shared" si="3"/>
        <v>1</v>
      </c>
      <c r="K47" s="36" t="s">
        <v>358</v>
      </c>
      <c r="L47" s="20"/>
      <c r="M47" s="1"/>
      <c r="N47" s="1"/>
      <c r="O47" s="1"/>
      <c r="P47" s="1"/>
      <c r="Q47" s="1"/>
      <c r="R47" s="1"/>
      <c r="S47" s="1"/>
      <c r="T47" s="1"/>
      <c r="U47" s="1"/>
      <c r="V47" s="1"/>
      <c r="W47" s="1"/>
      <c r="X47" s="1"/>
    </row>
    <row r="48" spans="1:26" ht="30" customHeight="1">
      <c r="A48" s="65" t="s">
        <v>79</v>
      </c>
      <c r="B48" s="13" t="s">
        <v>108</v>
      </c>
      <c r="C48" s="13" t="s">
        <v>109</v>
      </c>
      <c r="D48" s="21" t="s">
        <v>14</v>
      </c>
      <c r="E48" s="21" t="s">
        <v>56</v>
      </c>
      <c r="F48" s="22">
        <v>1</v>
      </c>
      <c r="G48" s="14">
        <v>1</v>
      </c>
      <c r="H48" s="14">
        <v>1</v>
      </c>
      <c r="I48" s="14">
        <f t="shared" si="2"/>
        <v>1</v>
      </c>
      <c r="J48" s="15">
        <f t="shared" si="3"/>
        <v>1</v>
      </c>
      <c r="K48" s="48" t="s">
        <v>359</v>
      </c>
      <c r="L48" s="10"/>
      <c r="M48" s="1"/>
      <c r="N48" s="1"/>
      <c r="O48" s="1"/>
      <c r="P48" s="1"/>
      <c r="Q48" s="1"/>
      <c r="R48" s="1"/>
      <c r="S48" s="1"/>
      <c r="T48" s="1"/>
      <c r="U48" s="1"/>
      <c r="V48" s="1"/>
      <c r="W48" s="1"/>
      <c r="X48" s="1"/>
    </row>
    <row r="49" spans="1:24" ht="71.25" customHeight="1">
      <c r="A49" s="65" t="s">
        <v>110</v>
      </c>
      <c r="B49" s="13" t="s">
        <v>111</v>
      </c>
      <c r="C49" s="13" t="s">
        <v>112</v>
      </c>
      <c r="D49" s="21" t="s">
        <v>14</v>
      </c>
      <c r="E49" s="21" t="s">
        <v>24</v>
      </c>
      <c r="F49" s="45">
        <v>1</v>
      </c>
      <c r="G49" s="21">
        <v>30</v>
      </c>
      <c r="H49" s="21">
        <v>30</v>
      </c>
      <c r="I49" s="18">
        <f>+G49/H49</f>
        <v>1</v>
      </c>
      <c r="J49" s="18">
        <f>+I49/F49</f>
        <v>1</v>
      </c>
      <c r="K49" s="53" t="s">
        <v>403</v>
      </c>
      <c r="L49" s="19"/>
      <c r="M49" s="1"/>
      <c r="N49" s="1"/>
      <c r="O49" s="1"/>
      <c r="P49" s="1"/>
      <c r="Q49" s="1"/>
      <c r="R49" s="1"/>
      <c r="S49" s="1"/>
      <c r="T49" s="1"/>
      <c r="U49" s="1"/>
      <c r="V49" s="1"/>
      <c r="W49" s="1"/>
      <c r="X49" s="1"/>
    </row>
    <row r="50" spans="1:24" ht="51.75" customHeight="1">
      <c r="A50" s="66" t="s">
        <v>110</v>
      </c>
      <c r="B50" s="13" t="s">
        <v>113</v>
      </c>
      <c r="C50" s="13" t="s">
        <v>114</v>
      </c>
      <c r="D50" s="21" t="s">
        <v>36</v>
      </c>
      <c r="E50" s="21" t="s">
        <v>115</v>
      </c>
      <c r="F50" s="22">
        <v>0</v>
      </c>
      <c r="G50" s="14">
        <v>0</v>
      </c>
      <c r="H50" s="14">
        <v>0</v>
      </c>
      <c r="I50" s="14">
        <v>0</v>
      </c>
      <c r="J50" s="18">
        <v>1</v>
      </c>
      <c r="K50" s="36" t="s">
        <v>404</v>
      </c>
      <c r="L50" s="19"/>
      <c r="M50" s="1"/>
      <c r="N50" s="1"/>
      <c r="O50" s="1"/>
      <c r="P50" s="1"/>
      <c r="Q50" s="1"/>
      <c r="R50" s="1"/>
      <c r="S50" s="1"/>
      <c r="T50" s="1"/>
      <c r="U50" s="1"/>
      <c r="V50" s="1"/>
      <c r="W50" s="1"/>
      <c r="X50" s="1"/>
    </row>
    <row r="51" spans="1:24" ht="64.5" customHeight="1">
      <c r="A51" s="66" t="s">
        <v>110</v>
      </c>
      <c r="B51" s="13" t="s">
        <v>116</v>
      </c>
      <c r="C51" s="13" t="s">
        <v>117</v>
      </c>
      <c r="D51" s="21" t="s">
        <v>36</v>
      </c>
      <c r="E51" s="21" t="s">
        <v>115</v>
      </c>
      <c r="F51" s="22">
        <v>0</v>
      </c>
      <c r="G51" s="14">
        <v>0</v>
      </c>
      <c r="H51" s="14">
        <v>0</v>
      </c>
      <c r="I51" s="14">
        <v>0</v>
      </c>
      <c r="J51" s="18">
        <v>1</v>
      </c>
      <c r="K51" s="49" t="s">
        <v>453</v>
      </c>
      <c r="L51" s="19"/>
      <c r="M51" s="1"/>
      <c r="N51" s="1"/>
      <c r="O51" s="1"/>
      <c r="P51" s="1"/>
      <c r="Q51" s="1"/>
      <c r="R51" s="1"/>
      <c r="S51" s="1"/>
      <c r="T51" s="1"/>
      <c r="U51" s="1"/>
      <c r="V51" s="1"/>
      <c r="W51" s="1"/>
      <c r="X51" s="1"/>
    </row>
    <row r="52" spans="1:24" ht="45" hidden="1" customHeight="1">
      <c r="A52" s="13" t="s">
        <v>110</v>
      </c>
      <c r="B52" s="13" t="s">
        <v>118</v>
      </c>
      <c r="C52" s="13" t="s">
        <v>119</v>
      </c>
      <c r="D52" s="21" t="s">
        <v>36</v>
      </c>
      <c r="E52" s="21" t="s">
        <v>120</v>
      </c>
      <c r="F52" s="22">
        <v>0</v>
      </c>
      <c r="G52" s="21"/>
      <c r="H52" s="21"/>
      <c r="I52" s="18"/>
      <c r="J52" s="18"/>
      <c r="K52" s="48"/>
      <c r="L52" s="12"/>
      <c r="M52" s="1"/>
      <c r="N52" s="1"/>
      <c r="O52" s="1"/>
      <c r="P52" s="1"/>
      <c r="Q52" s="1"/>
      <c r="R52" s="1"/>
      <c r="S52" s="1"/>
      <c r="T52" s="1"/>
      <c r="U52" s="1"/>
      <c r="V52" s="1"/>
      <c r="W52" s="1"/>
      <c r="X52" s="1"/>
    </row>
    <row r="53" spans="1:24" ht="48.75" customHeight="1">
      <c r="A53" s="65" t="s">
        <v>110</v>
      </c>
      <c r="B53" s="13" t="s">
        <v>121</v>
      </c>
      <c r="C53" s="13" t="s">
        <v>122</v>
      </c>
      <c r="D53" s="21" t="s">
        <v>14</v>
      </c>
      <c r="E53" s="21" t="s">
        <v>24</v>
      </c>
      <c r="F53" s="22">
        <v>0</v>
      </c>
      <c r="G53" s="14">
        <v>0</v>
      </c>
      <c r="H53" s="14">
        <v>0</v>
      </c>
      <c r="I53" s="14">
        <v>0</v>
      </c>
      <c r="J53" s="18">
        <v>1</v>
      </c>
      <c r="K53" s="49" t="s">
        <v>405</v>
      </c>
      <c r="L53" s="19"/>
      <c r="M53" s="1"/>
      <c r="N53" s="1"/>
      <c r="O53" s="1"/>
      <c r="P53" s="1"/>
      <c r="Q53" s="1"/>
      <c r="R53" s="1"/>
      <c r="S53" s="1"/>
      <c r="T53" s="1"/>
      <c r="U53" s="1"/>
      <c r="V53" s="1"/>
      <c r="W53" s="1"/>
      <c r="X53" s="1"/>
    </row>
    <row r="54" spans="1:24" ht="50.25" customHeight="1">
      <c r="A54" s="65" t="s">
        <v>110</v>
      </c>
      <c r="B54" s="13" t="s">
        <v>123</v>
      </c>
      <c r="C54" s="13" t="s">
        <v>124</v>
      </c>
      <c r="D54" s="21" t="s">
        <v>14</v>
      </c>
      <c r="E54" s="21" t="s">
        <v>24</v>
      </c>
      <c r="F54" s="15">
        <v>1</v>
      </c>
      <c r="G54" s="21">
        <v>183</v>
      </c>
      <c r="H54" s="21">
        <v>183</v>
      </c>
      <c r="I54" s="18">
        <f t="shared" ref="I54:I63" si="4">+G54/H54</f>
        <v>1</v>
      </c>
      <c r="J54" s="18">
        <f t="shared" ref="J54:J63" si="5">+I54/F54</f>
        <v>1</v>
      </c>
      <c r="K54" s="54" t="s">
        <v>406</v>
      </c>
      <c r="L54" s="12"/>
      <c r="M54" s="1"/>
      <c r="N54" s="1"/>
      <c r="O54" s="1"/>
      <c r="P54" s="1"/>
      <c r="Q54" s="1"/>
      <c r="R54" s="1"/>
      <c r="S54" s="1"/>
      <c r="T54" s="1"/>
      <c r="U54" s="1"/>
      <c r="V54" s="1"/>
      <c r="W54" s="1"/>
      <c r="X54" s="1"/>
    </row>
    <row r="55" spans="1:24" ht="68.25" customHeight="1">
      <c r="A55" s="65" t="s">
        <v>110</v>
      </c>
      <c r="B55" s="13" t="s">
        <v>125</v>
      </c>
      <c r="C55" s="13" t="s">
        <v>126</v>
      </c>
      <c r="D55" s="21" t="s">
        <v>14</v>
      </c>
      <c r="E55" s="21" t="s">
        <v>24</v>
      </c>
      <c r="F55" s="15">
        <v>1</v>
      </c>
      <c r="G55" s="21">
        <v>76</v>
      </c>
      <c r="H55" s="21">
        <v>76</v>
      </c>
      <c r="I55" s="18">
        <f t="shared" si="4"/>
        <v>1</v>
      </c>
      <c r="J55" s="18">
        <f t="shared" si="5"/>
        <v>1</v>
      </c>
      <c r="K55" s="55" t="s">
        <v>407</v>
      </c>
      <c r="L55" s="12"/>
      <c r="M55" s="1"/>
      <c r="N55" s="1"/>
      <c r="O55" s="1"/>
      <c r="P55" s="1"/>
      <c r="Q55" s="1"/>
      <c r="R55" s="1"/>
      <c r="S55" s="1"/>
      <c r="T55" s="1"/>
      <c r="U55" s="1"/>
      <c r="V55" s="1"/>
      <c r="W55" s="1"/>
      <c r="X55" s="1"/>
    </row>
    <row r="56" spans="1:24" ht="78" customHeight="1">
      <c r="A56" s="65" t="s">
        <v>110</v>
      </c>
      <c r="B56" s="13" t="s">
        <v>127</v>
      </c>
      <c r="C56" s="13" t="s">
        <v>76</v>
      </c>
      <c r="D56" s="21" t="s">
        <v>14</v>
      </c>
      <c r="E56" s="21" t="s">
        <v>24</v>
      </c>
      <c r="F56" s="15">
        <v>0.95</v>
      </c>
      <c r="G56" s="40">
        <v>4717926</v>
      </c>
      <c r="H56" s="40">
        <v>4764948</v>
      </c>
      <c r="I56" s="18">
        <f t="shared" si="4"/>
        <v>0.99013168664170104</v>
      </c>
      <c r="J56" s="18">
        <f t="shared" si="5"/>
        <v>1.0422438806754748</v>
      </c>
      <c r="K56" s="56" t="s">
        <v>408</v>
      </c>
      <c r="L56" s="12"/>
      <c r="M56" s="1"/>
      <c r="N56" s="1"/>
      <c r="O56" s="1"/>
      <c r="P56" s="1"/>
      <c r="Q56" s="1"/>
      <c r="R56" s="1"/>
      <c r="S56" s="1"/>
      <c r="T56" s="1"/>
      <c r="U56" s="1"/>
      <c r="V56" s="1"/>
      <c r="W56" s="1"/>
      <c r="X56" s="1"/>
    </row>
    <row r="57" spans="1:24" ht="108.75" customHeight="1">
      <c r="A57" s="65" t="s">
        <v>110</v>
      </c>
      <c r="B57" s="13" t="s">
        <v>128</v>
      </c>
      <c r="C57" s="13" t="s">
        <v>76</v>
      </c>
      <c r="D57" s="21" t="s">
        <v>14</v>
      </c>
      <c r="E57" s="21" t="s">
        <v>24</v>
      </c>
      <c r="F57" s="15">
        <v>0.95</v>
      </c>
      <c r="G57" s="46">
        <v>25534557</v>
      </c>
      <c r="H57" s="46">
        <v>41986174</v>
      </c>
      <c r="I57" s="18">
        <f t="shared" si="4"/>
        <v>0.6081658452613472</v>
      </c>
      <c r="J57" s="18">
        <f t="shared" si="5"/>
        <v>0.64017457395931288</v>
      </c>
      <c r="K57" s="57" t="s">
        <v>409</v>
      </c>
      <c r="L57" s="19"/>
      <c r="M57" s="1"/>
      <c r="N57" s="1"/>
      <c r="O57" s="1"/>
      <c r="P57" s="1"/>
      <c r="Q57" s="1"/>
      <c r="R57" s="1"/>
      <c r="S57" s="1"/>
      <c r="T57" s="1"/>
      <c r="U57" s="1"/>
      <c r="V57" s="1"/>
      <c r="W57" s="1"/>
      <c r="X57" s="1"/>
    </row>
    <row r="58" spans="1:24" ht="85.5" customHeight="1">
      <c r="A58" s="65" t="s">
        <v>110</v>
      </c>
      <c r="B58" s="13" t="s">
        <v>129</v>
      </c>
      <c r="C58" s="13" t="s">
        <v>130</v>
      </c>
      <c r="D58" s="21" t="s">
        <v>14</v>
      </c>
      <c r="E58" s="21" t="s">
        <v>24</v>
      </c>
      <c r="F58" s="15">
        <v>0.9</v>
      </c>
      <c r="G58" s="40">
        <v>23968104617</v>
      </c>
      <c r="H58" s="40">
        <v>48527258901</v>
      </c>
      <c r="I58" s="18">
        <f t="shared" si="4"/>
        <v>0.49391012721112276</v>
      </c>
      <c r="J58" s="18">
        <f t="shared" si="5"/>
        <v>0.54878903023458081</v>
      </c>
      <c r="K58" s="49" t="s">
        <v>470</v>
      </c>
      <c r="L58" s="19"/>
      <c r="M58" s="1"/>
      <c r="N58" s="1"/>
      <c r="O58" s="1"/>
      <c r="P58" s="1"/>
      <c r="Q58" s="1"/>
      <c r="R58" s="1"/>
      <c r="S58" s="1"/>
      <c r="T58" s="1"/>
      <c r="U58" s="1"/>
      <c r="V58" s="1"/>
      <c r="W58" s="1"/>
      <c r="X58" s="1"/>
    </row>
    <row r="59" spans="1:24" ht="82.5" customHeight="1">
      <c r="A59" s="65" t="s">
        <v>110</v>
      </c>
      <c r="B59" s="13" t="s">
        <v>131</v>
      </c>
      <c r="C59" s="13" t="s">
        <v>132</v>
      </c>
      <c r="D59" s="21" t="s">
        <v>14</v>
      </c>
      <c r="E59" s="21" t="s">
        <v>24</v>
      </c>
      <c r="F59" s="15">
        <v>0.95</v>
      </c>
      <c r="G59" s="46">
        <v>184660908981</v>
      </c>
      <c r="H59" s="46">
        <v>408340357000</v>
      </c>
      <c r="I59" s="18">
        <f t="shared" si="4"/>
        <v>0.45222301889940308</v>
      </c>
      <c r="J59" s="18">
        <f t="shared" si="5"/>
        <v>0.4760242304204243</v>
      </c>
      <c r="K59" s="49" t="s">
        <v>471</v>
      </c>
      <c r="L59" s="19"/>
      <c r="M59" s="1"/>
      <c r="N59" s="1"/>
      <c r="O59" s="1"/>
      <c r="P59" s="1"/>
      <c r="Q59" s="1"/>
      <c r="R59" s="1"/>
      <c r="S59" s="1"/>
      <c r="T59" s="1"/>
      <c r="U59" s="1"/>
      <c r="V59" s="1"/>
      <c r="W59" s="1"/>
      <c r="X59" s="1"/>
    </row>
    <row r="60" spans="1:24" ht="72" customHeight="1">
      <c r="A60" s="65" t="s">
        <v>110</v>
      </c>
      <c r="B60" s="13" t="s">
        <v>133</v>
      </c>
      <c r="C60" s="13" t="s">
        <v>134</v>
      </c>
      <c r="D60" s="21" t="s">
        <v>14</v>
      </c>
      <c r="E60" s="21" t="s">
        <v>24</v>
      </c>
      <c r="F60" s="15">
        <v>1</v>
      </c>
      <c r="G60" s="21">
        <v>1</v>
      </c>
      <c r="H60" s="21">
        <v>1</v>
      </c>
      <c r="I60" s="18">
        <f t="shared" si="4"/>
        <v>1</v>
      </c>
      <c r="J60" s="18">
        <f t="shared" si="5"/>
        <v>1</v>
      </c>
      <c r="K60" s="49" t="s">
        <v>410</v>
      </c>
      <c r="L60" s="19"/>
      <c r="M60" s="1"/>
      <c r="N60" s="1"/>
      <c r="O60" s="1"/>
      <c r="P60" s="1"/>
      <c r="Q60" s="1"/>
      <c r="R60" s="1"/>
      <c r="S60" s="1"/>
      <c r="T60" s="1"/>
      <c r="U60" s="1"/>
      <c r="V60" s="1"/>
      <c r="W60" s="1"/>
      <c r="X60" s="1"/>
    </row>
    <row r="61" spans="1:24" ht="45" hidden="1" customHeight="1">
      <c r="A61" s="48" t="s">
        <v>110</v>
      </c>
      <c r="B61" s="13" t="s">
        <v>135</v>
      </c>
      <c r="C61" s="13" t="s">
        <v>136</v>
      </c>
      <c r="D61" s="21" t="s">
        <v>14</v>
      </c>
      <c r="E61" s="21" t="s">
        <v>137</v>
      </c>
      <c r="F61" s="15">
        <v>0.95</v>
      </c>
      <c r="G61" s="14"/>
      <c r="H61" s="14"/>
      <c r="I61" s="18"/>
      <c r="J61" s="18"/>
      <c r="K61" s="48"/>
      <c r="L61" s="12"/>
      <c r="M61" s="1"/>
      <c r="N61" s="1"/>
      <c r="O61" s="1"/>
      <c r="P61" s="1"/>
      <c r="Q61" s="1"/>
      <c r="R61" s="1"/>
      <c r="S61" s="1"/>
      <c r="T61" s="1"/>
      <c r="U61" s="1"/>
      <c r="V61" s="1"/>
      <c r="W61" s="1"/>
      <c r="X61" s="1"/>
    </row>
    <row r="62" spans="1:24" ht="57" hidden="1" customHeight="1">
      <c r="A62" s="48" t="s">
        <v>110</v>
      </c>
      <c r="B62" s="13" t="s">
        <v>138</v>
      </c>
      <c r="C62" s="13" t="s">
        <v>139</v>
      </c>
      <c r="D62" s="21" t="s">
        <v>14</v>
      </c>
      <c r="E62" s="21" t="s">
        <v>140</v>
      </c>
      <c r="F62" s="15">
        <v>1</v>
      </c>
      <c r="G62" s="21"/>
      <c r="H62" s="21"/>
      <c r="I62" s="18"/>
      <c r="J62" s="18"/>
      <c r="K62" s="48"/>
      <c r="L62" s="12"/>
      <c r="M62" s="1"/>
      <c r="N62" s="1"/>
      <c r="O62" s="1"/>
      <c r="P62" s="1"/>
      <c r="Q62" s="1"/>
      <c r="R62" s="1"/>
      <c r="S62" s="1"/>
      <c r="T62" s="1"/>
      <c r="U62" s="1"/>
      <c r="V62" s="1"/>
      <c r="W62" s="1"/>
      <c r="X62" s="1"/>
    </row>
    <row r="63" spans="1:24" ht="81" customHeight="1">
      <c r="A63" s="65" t="s">
        <v>110</v>
      </c>
      <c r="B63" s="13" t="s">
        <v>141</v>
      </c>
      <c r="C63" s="13" t="s">
        <v>142</v>
      </c>
      <c r="D63" s="21" t="s">
        <v>14</v>
      </c>
      <c r="E63" s="21" t="s">
        <v>143</v>
      </c>
      <c r="F63" s="15">
        <v>0.9</v>
      </c>
      <c r="G63" s="14">
        <v>3</v>
      </c>
      <c r="H63" s="14">
        <v>6</v>
      </c>
      <c r="I63" s="18">
        <f t="shared" si="4"/>
        <v>0.5</v>
      </c>
      <c r="J63" s="18">
        <f t="shared" si="5"/>
        <v>0.55555555555555558</v>
      </c>
      <c r="K63" s="49" t="s">
        <v>411</v>
      </c>
      <c r="L63" s="19"/>
      <c r="M63" s="1"/>
      <c r="N63" s="1"/>
      <c r="O63" s="1"/>
      <c r="P63" s="1"/>
      <c r="Q63" s="1"/>
      <c r="R63" s="1"/>
      <c r="S63" s="1"/>
      <c r="T63" s="1"/>
      <c r="U63" s="1"/>
      <c r="V63" s="1"/>
      <c r="W63" s="1"/>
      <c r="X63" s="1"/>
    </row>
    <row r="64" spans="1:24" ht="94.5" customHeight="1">
      <c r="A64" s="65" t="s">
        <v>144</v>
      </c>
      <c r="B64" s="13" t="s">
        <v>145</v>
      </c>
      <c r="C64" s="13" t="s">
        <v>146</v>
      </c>
      <c r="D64" s="21" t="s">
        <v>147</v>
      </c>
      <c r="E64" s="14" t="s">
        <v>24</v>
      </c>
      <c r="F64" s="22">
        <v>0</v>
      </c>
      <c r="G64" s="44">
        <v>0</v>
      </c>
      <c r="H64" s="44">
        <v>0</v>
      </c>
      <c r="I64" s="44">
        <v>0</v>
      </c>
      <c r="J64" s="18">
        <v>1</v>
      </c>
      <c r="K64" s="49" t="s">
        <v>450</v>
      </c>
      <c r="L64" s="19"/>
      <c r="M64" s="1"/>
      <c r="N64" s="1"/>
      <c r="O64" s="1"/>
      <c r="P64" s="1"/>
      <c r="Q64" s="1"/>
      <c r="R64" s="1"/>
      <c r="S64" s="1"/>
      <c r="T64" s="1"/>
      <c r="U64" s="1"/>
      <c r="V64" s="1"/>
      <c r="W64" s="1"/>
      <c r="X64" s="1"/>
    </row>
    <row r="65" spans="1:24" ht="93.75" customHeight="1">
      <c r="A65" s="65" t="s">
        <v>144</v>
      </c>
      <c r="B65" s="13" t="s">
        <v>148</v>
      </c>
      <c r="C65" s="13" t="s">
        <v>149</v>
      </c>
      <c r="D65" s="14" t="s">
        <v>14</v>
      </c>
      <c r="E65" s="14" t="s">
        <v>24</v>
      </c>
      <c r="F65" s="15">
        <v>1</v>
      </c>
      <c r="G65" s="21">
        <v>11</v>
      </c>
      <c r="H65" s="21">
        <v>11</v>
      </c>
      <c r="I65" s="15">
        <f>G65/H65</f>
        <v>1</v>
      </c>
      <c r="J65" s="18">
        <f>I65/F65</f>
        <v>1</v>
      </c>
      <c r="K65" s="49" t="s">
        <v>451</v>
      </c>
      <c r="L65" s="19"/>
      <c r="M65" s="1"/>
      <c r="N65" s="1"/>
      <c r="O65" s="1"/>
      <c r="P65" s="1"/>
      <c r="Q65" s="1"/>
      <c r="R65" s="1"/>
      <c r="S65" s="1"/>
      <c r="T65" s="1"/>
      <c r="U65" s="1"/>
      <c r="V65" s="1"/>
      <c r="W65" s="1"/>
      <c r="X65" s="1"/>
    </row>
    <row r="66" spans="1:24" ht="87.75" customHeight="1">
      <c r="A66" s="65" t="s">
        <v>144</v>
      </c>
      <c r="B66" s="13" t="s">
        <v>150</v>
      </c>
      <c r="C66" s="13" t="s">
        <v>151</v>
      </c>
      <c r="D66" s="14" t="s">
        <v>14</v>
      </c>
      <c r="E66" s="14" t="s">
        <v>24</v>
      </c>
      <c r="F66" s="15">
        <v>0.8</v>
      </c>
      <c r="G66" s="21">
        <v>29</v>
      </c>
      <c r="H66" s="21">
        <v>31</v>
      </c>
      <c r="I66" s="15">
        <f>G66/H66</f>
        <v>0.93548387096774188</v>
      </c>
      <c r="J66" s="18">
        <f>I66/F66</f>
        <v>1.1693548387096773</v>
      </c>
      <c r="K66" s="49" t="s">
        <v>452</v>
      </c>
      <c r="L66" s="19"/>
      <c r="M66" s="1"/>
      <c r="N66" s="1"/>
      <c r="O66" s="1"/>
      <c r="P66" s="1"/>
      <c r="Q66" s="1"/>
      <c r="R66" s="1"/>
      <c r="S66" s="1"/>
      <c r="T66" s="1"/>
      <c r="U66" s="1"/>
      <c r="V66" s="1"/>
      <c r="W66" s="1"/>
      <c r="X66" s="1"/>
    </row>
    <row r="67" spans="1:24" ht="66.75" customHeight="1">
      <c r="A67" s="65" t="s">
        <v>152</v>
      </c>
      <c r="B67" s="13" t="s">
        <v>153</v>
      </c>
      <c r="C67" s="41" t="s">
        <v>340</v>
      </c>
      <c r="D67" s="21" t="s">
        <v>14</v>
      </c>
      <c r="E67" s="14" t="s">
        <v>24</v>
      </c>
      <c r="F67" s="15">
        <v>1</v>
      </c>
      <c r="G67" s="21">
        <v>59</v>
      </c>
      <c r="H67" s="21">
        <v>68</v>
      </c>
      <c r="I67" s="18">
        <f t="shared" ref="I67:I76" si="6">+G67/H67</f>
        <v>0.86764705882352944</v>
      </c>
      <c r="J67" s="18">
        <f t="shared" ref="J67:J76" si="7">+I67/F67</f>
        <v>0.86764705882352944</v>
      </c>
      <c r="K67" s="49" t="s">
        <v>472</v>
      </c>
      <c r="L67" s="19"/>
      <c r="M67" s="1"/>
      <c r="N67" s="1"/>
      <c r="O67" s="1"/>
      <c r="P67" s="1"/>
      <c r="Q67" s="1"/>
      <c r="R67" s="1"/>
      <c r="S67" s="1"/>
      <c r="T67" s="1"/>
      <c r="U67" s="1"/>
      <c r="V67" s="1"/>
      <c r="W67" s="1"/>
      <c r="X67" s="1"/>
    </row>
    <row r="68" spans="1:24" ht="66.75" customHeight="1">
      <c r="A68" s="65" t="s">
        <v>152</v>
      </c>
      <c r="B68" s="13" t="s">
        <v>154</v>
      </c>
      <c r="C68" s="13" t="s">
        <v>155</v>
      </c>
      <c r="D68" s="21" t="s">
        <v>14</v>
      </c>
      <c r="E68" s="14" t="s">
        <v>24</v>
      </c>
      <c r="F68" s="15">
        <v>1</v>
      </c>
      <c r="G68" s="21">
        <v>1133</v>
      </c>
      <c r="H68" s="21">
        <v>1133</v>
      </c>
      <c r="I68" s="18">
        <f t="shared" si="6"/>
        <v>1</v>
      </c>
      <c r="J68" s="18">
        <f t="shared" si="7"/>
        <v>1</v>
      </c>
      <c r="K68" s="49" t="s">
        <v>384</v>
      </c>
      <c r="L68" s="19"/>
      <c r="M68" s="1"/>
      <c r="N68" s="1"/>
      <c r="O68" s="1"/>
      <c r="P68" s="1"/>
      <c r="Q68" s="1"/>
      <c r="R68" s="1"/>
      <c r="S68" s="1"/>
      <c r="T68" s="1"/>
      <c r="U68" s="1"/>
      <c r="V68" s="1"/>
      <c r="W68" s="1"/>
      <c r="X68" s="1"/>
    </row>
    <row r="69" spans="1:24" ht="66.75" customHeight="1">
      <c r="A69" s="65" t="s">
        <v>152</v>
      </c>
      <c r="B69" s="13" t="s">
        <v>156</v>
      </c>
      <c r="C69" s="41" t="s">
        <v>341</v>
      </c>
      <c r="D69" s="21" t="s">
        <v>14</v>
      </c>
      <c r="E69" s="14" t="s">
        <v>24</v>
      </c>
      <c r="F69" s="15">
        <v>1</v>
      </c>
      <c r="G69" s="21">
        <v>788</v>
      </c>
      <c r="H69" s="21">
        <v>788</v>
      </c>
      <c r="I69" s="18">
        <f t="shared" si="6"/>
        <v>1</v>
      </c>
      <c r="J69" s="18">
        <f t="shared" si="7"/>
        <v>1</v>
      </c>
      <c r="K69" s="49" t="s">
        <v>447</v>
      </c>
      <c r="L69" s="19"/>
      <c r="M69" s="1"/>
      <c r="N69" s="1"/>
      <c r="O69" s="1"/>
      <c r="P69" s="1"/>
      <c r="Q69" s="1"/>
      <c r="R69" s="1"/>
      <c r="S69" s="1"/>
      <c r="T69" s="1"/>
      <c r="U69" s="1"/>
      <c r="V69" s="1"/>
      <c r="W69" s="1"/>
      <c r="X69" s="1"/>
    </row>
    <row r="70" spans="1:24" ht="66.75" customHeight="1">
      <c r="A70" s="65" t="s">
        <v>152</v>
      </c>
      <c r="B70" s="13" t="s">
        <v>157</v>
      </c>
      <c r="C70" s="13" t="s">
        <v>157</v>
      </c>
      <c r="D70" s="21" t="s">
        <v>14</v>
      </c>
      <c r="E70" s="14" t="s">
        <v>24</v>
      </c>
      <c r="F70" s="15">
        <v>1</v>
      </c>
      <c r="G70" s="21">
        <v>28</v>
      </c>
      <c r="H70" s="21">
        <v>28</v>
      </c>
      <c r="I70" s="18">
        <f t="shared" si="6"/>
        <v>1</v>
      </c>
      <c r="J70" s="18">
        <f t="shared" si="7"/>
        <v>1</v>
      </c>
      <c r="K70" s="49" t="s">
        <v>385</v>
      </c>
      <c r="L70" s="19"/>
      <c r="M70" s="1"/>
      <c r="N70" s="1"/>
      <c r="O70" s="1"/>
      <c r="P70" s="1"/>
      <c r="Q70" s="1"/>
      <c r="R70" s="1"/>
      <c r="S70" s="1"/>
      <c r="T70" s="1"/>
      <c r="U70" s="1"/>
      <c r="V70" s="1"/>
      <c r="W70" s="1"/>
      <c r="X70" s="1"/>
    </row>
    <row r="71" spans="1:24" ht="82.5" customHeight="1">
      <c r="A71" s="65" t="s">
        <v>152</v>
      </c>
      <c r="B71" s="13" t="s">
        <v>158</v>
      </c>
      <c r="C71" s="13" t="s">
        <v>159</v>
      </c>
      <c r="D71" s="21" t="s">
        <v>14</v>
      </c>
      <c r="E71" s="14" t="s">
        <v>24</v>
      </c>
      <c r="F71" s="15">
        <v>1</v>
      </c>
      <c r="G71" s="21">
        <v>951</v>
      </c>
      <c r="H71" s="21">
        <v>1229</v>
      </c>
      <c r="I71" s="18">
        <f t="shared" si="6"/>
        <v>0.77379983726606993</v>
      </c>
      <c r="J71" s="18">
        <f t="shared" si="7"/>
        <v>0.77379983726606993</v>
      </c>
      <c r="K71" s="49" t="s">
        <v>386</v>
      </c>
      <c r="L71" s="19"/>
      <c r="M71" s="1"/>
      <c r="N71" s="1"/>
      <c r="O71" s="1"/>
      <c r="P71" s="1"/>
      <c r="Q71" s="1"/>
      <c r="R71" s="1"/>
      <c r="S71" s="1"/>
      <c r="T71" s="1"/>
      <c r="U71" s="1"/>
      <c r="V71" s="1"/>
      <c r="W71" s="1"/>
      <c r="X71" s="1"/>
    </row>
    <row r="72" spans="1:24" ht="66.75" customHeight="1">
      <c r="A72" s="65" t="s">
        <v>152</v>
      </c>
      <c r="B72" s="13" t="s">
        <v>160</v>
      </c>
      <c r="C72" s="13" t="s">
        <v>161</v>
      </c>
      <c r="D72" s="21" t="s">
        <v>14</v>
      </c>
      <c r="E72" s="14" t="s">
        <v>24</v>
      </c>
      <c r="F72" s="15">
        <v>0.8</v>
      </c>
      <c r="G72" s="21">
        <v>944</v>
      </c>
      <c r="H72" s="21">
        <v>1229</v>
      </c>
      <c r="I72" s="18">
        <f t="shared" si="6"/>
        <v>0.76810414971521557</v>
      </c>
      <c r="J72" s="18">
        <f t="shared" si="7"/>
        <v>0.96013018714401943</v>
      </c>
      <c r="K72" s="49" t="s">
        <v>387</v>
      </c>
      <c r="L72" s="19"/>
      <c r="M72" s="1"/>
      <c r="N72" s="1"/>
      <c r="O72" s="1"/>
      <c r="P72" s="1"/>
      <c r="Q72" s="1"/>
      <c r="R72" s="1"/>
      <c r="S72" s="1"/>
      <c r="T72" s="1"/>
      <c r="U72" s="1"/>
      <c r="V72" s="1"/>
      <c r="W72" s="1"/>
      <c r="X72" s="1"/>
    </row>
    <row r="73" spans="1:24" ht="66.75" customHeight="1">
      <c r="A73" s="65" t="s">
        <v>152</v>
      </c>
      <c r="B73" s="13" t="s">
        <v>162</v>
      </c>
      <c r="C73" s="13" t="s">
        <v>163</v>
      </c>
      <c r="D73" s="21" t="s">
        <v>14</v>
      </c>
      <c r="E73" s="14" t="s">
        <v>164</v>
      </c>
      <c r="F73" s="15">
        <v>1</v>
      </c>
      <c r="G73" s="21">
        <v>68</v>
      </c>
      <c r="H73" s="21">
        <v>68</v>
      </c>
      <c r="I73" s="18">
        <f t="shared" si="6"/>
        <v>1</v>
      </c>
      <c r="J73" s="18">
        <f t="shared" si="7"/>
        <v>1</v>
      </c>
      <c r="K73" s="49" t="s">
        <v>448</v>
      </c>
      <c r="L73" s="19"/>
      <c r="M73" s="1"/>
      <c r="N73" s="1"/>
      <c r="O73" s="1"/>
      <c r="P73" s="1"/>
      <c r="Q73" s="1"/>
      <c r="R73" s="1"/>
      <c r="S73" s="1"/>
      <c r="T73" s="1"/>
      <c r="U73" s="1"/>
      <c r="V73" s="1"/>
      <c r="W73" s="1"/>
      <c r="X73" s="1"/>
    </row>
    <row r="74" spans="1:24" ht="86.25" customHeight="1">
      <c r="A74" s="65" t="s">
        <v>152</v>
      </c>
      <c r="B74" s="13" t="s">
        <v>165</v>
      </c>
      <c r="C74" s="13" t="s">
        <v>166</v>
      </c>
      <c r="D74" s="21" t="s">
        <v>14</v>
      </c>
      <c r="E74" s="14" t="s">
        <v>24</v>
      </c>
      <c r="F74" s="15">
        <v>1</v>
      </c>
      <c r="G74" s="21">
        <v>251</v>
      </c>
      <c r="H74" s="21">
        <v>251</v>
      </c>
      <c r="I74" s="18">
        <f t="shared" si="6"/>
        <v>1</v>
      </c>
      <c r="J74" s="18">
        <f t="shared" si="7"/>
        <v>1</v>
      </c>
      <c r="K74" s="54" t="s">
        <v>388</v>
      </c>
      <c r="L74" s="12"/>
      <c r="M74" s="1"/>
      <c r="N74" s="1"/>
      <c r="O74" s="1"/>
      <c r="P74" s="1"/>
      <c r="Q74" s="1"/>
      <c r="R74" s="1"/>
      <c r="S74" s="1"/>
      <c r="T74" s="1"/>
      <c r="U74" s="1"/>
      <c r="V74" s="1"/>
      <c r="W74" s="1"/>
      <c r="X74" s="1"/>
    </row>
    <row r="75" spans="1:24" ht="66.75" customHeight="1">
      <c r="A75" s="65" t="s">
        <v>152</v>
      </c>
      <c r="B75" s="13" t="s">
        <v>167</v>
      </c>
      <c r="C75" s="13" t="s">
        <v>168</v>
      </c>
      <c r="D75" s="21" t="s">
        <v>14</v>
      </c>
      <c r="E75" s="14" t="s">
        <v>24</v>
      </c>
      <c r="F75" s="15">
        <v>0.95</v>
      </c>
      <c r="G75" s="21">
        <v>1401</v>
      </c>
      <c r="H75" s="21">
        <v>1402</v>
      </c>
      <c r="I75" s="18">
        <f t="shared" si="6"/>
        <v>0.99928673323823114</v>
      </c>
      <c r="J75" s="18">
        <f t="shared" si="7"/>
        <v>1.051880771829717</v>
      </c>
      <c r="K75" s="49" t="s">
        <v>389</v>
      </c>
      <c r="L75" s="19"/>
      <c r="M75" s="1"/>
      <c r="N75" s="1"/>
      <c r="O75" s="1"/>
      <c r="P75" s="1"/>
      <c r="Q75" s="1"/>
      <c r="R75" s="1"/>
      <c r="S75" s="1"/>
      <c r="T75" s="1"/>
      <c r="U75" s="1"/>
      <c r="V75" s="1"/>
      <c r="W75" s="1"/>
      <c r="X75" s="1"/>
    </row>
    <row r="76" spans="1:24" ht="70.5" customHeight="1">
      <c r="A76" s="65" t="s">
        <v>169</v>
      </c>
      <c r="B76" s="13" t="s">
        <v>170</v>
      </c>
      <c r="C76" s="13" t="s">
        <v>171</v>
      </c>
      <c r="D76" s="21" t="s">
        <v>14</v>
      </c>
      <c r="E76" s="14" t="s">
        <v>24</v>
      </c>
      <c r="F76" s="15">
        <v>0.9</v>
      </c>
      <c r="G76" s="21">
        <v>719.96</v>
      </c>
      <c r="H76" s="21">
        <v>720</v>
      </c>
      <c r="I76" s="15">
        <f t="shared" si="6"/>
        <v>0.99994444444444452</v>
      </c>
      <c r="J76" s="18">
        <f t="shared" si="7"/>
        <v>1.1110493827160495</v>
      </c>
      <c r="K76" s="49" t="s">
        <v>398</v>
      </c>
      <c r="L76" s="19"/>
      <c r="M76" s="1"/>
      <c r="N76" s="1"/>
      <c r="O76" s="1"/>
      <c r="P76" s="1"/>
      <c r="Q76" s="1"/>
      <c r="R76" s="1"/>
      <c r="S76" s="1"/>
      <c r="T76" s="1"/>
      <c r="U76" s="1"/>
      <c r="V76" s="1"/>
      <c r="W76" s="1"/>
      <c r="X76" s="1"/>
    </row>
    <row r="77" spans="1:24" ht="45" hidden="1" customHeight="1">
      <c r="A77" s="48" t="s">
        <v>169</v>
      </c>
      <c r="B77" s="13" t="s">
        <v>172</v>
      </c>
      <c r="C77" s="13" t="s">
        <v>173</v>
      </c>
      <c r="D77" s="21" t="s">
        <v>14</v>
      </c>
      <c r="E77" s="14" t="s">
        <v>15</v>
      </c>
      <c r="F77" s="15">
        <v>0.65</v>
      </c>
      <c r="G77" s="14"/>
      <c r="H77" s="14"/>
      <c r="I77" s="15"/>
      <c r="J77" s="18"/>
      <c r="K77" s="48"/>
      <c r="L77" s="12"/>
      <c r="M77" s="1"/>
      <c r="N77" s="1"/>
      <c r="O77" s="1"/>
      <c r="P77" s="1"/>
      <c r="Q77" s="1"/>
      <c r="R77" s="1"/>
      <c r="S77" s="1"/>
      <c r="T77" s="1"/>
      <c r="U77" s="1"/>
      <c r="V77" s="1"/>
      <c r="W77" s="1"/>
      <c r="X77" s="1"/>
    </row>
    <row r="78" spans="1:24" ht="45" customHeight="1">
      <c r="A78" s="66" t="s">
        <v>169</v>
      </c>
      <c r="B78" s="13" t="s">
        <v>174</v>
      </c>
      <c r="C78" s="13" t="s">
        <v>175</v>
      </c>
      <c r="D78" s="21" t="s">
        <v>36</v>
      </c>
      <c r="E78" s="14" t="s">
        <v>18</v>
      </c>
      <c r="F78" s="22">
        <v>0</v>
      </c>
      <c r="G78" s="21">
        <v>0</v>
      </c>
      <c r="H78" s="21">
        <v>0</v>
      </c>
      <c r="I78" s="21">
        <v>0</v>
      </c>
      <c r="J78" s="18">
        <v>1</v>
      </c>
      <c r="K78" s="36" t="s">
        <v>399</v>
      </c>
      <c r="L78" s="19"/>
      <c r="M78" s="1"/>
      <c r="N78" s="1"/>
      <c r="O78" s="1"/>
      <c r="P78" s="1"/>
      <c r="Q78" s="1"/>
      <c r="R78" s="1"/>
      <c r="S78" s="1"/>
      <c r="T78" s="1"/>
      <c r="U78" s="1"/>
      <c r="V78" s="1"/>
      <c r="W78" s="1"/>
      <c r="X78" s="1"/>
    </row>
    <row r="79" spans="1:24" ht="68.25" customHeight="1">
      <c r="A79" s="65" t="s">
        <v>169</v>
      </c>
      <c r="B79" s="13" t="s">
        <v>176</v>
      </c>
      <c r="C79" s="13" t="s">
        <v>177</v>
      </c>
      <c r="D79" s="21" t="s">
        <v>14</v>
      </c>
      <c r="E79" s="14" t="s">
        <v>21</v>
      </c>
      <c r="F79" s="15">
        <v>1</v>
      </c>
      <c r="G79" s="21">
        <v>8</v>
      </c>
      <c r="H79" s="21">
        <v>8</v>
      </c>
      <c r="I79" s="15">
        <v>1</v>
      </c>
      <c r="J79" s="18">
        <v>1</v>
      </c>
      <c r="K79" s="36" t="s">
        <v>401</v>
      </c>
      <c r="L79" s="19"/>
      <c r="M79" s="1"/>
      <c r="N79" s="1"/>
      <c r="O79" s="1"/>
      <c r="P79" s="1"/>
      <c r="Q79" s="1"/>
      <c r="R79" s="1"/>
      <c r="S79" s="1"/>
      <c r="T79" s="1"/>
      <c r="U79" s="1"/>
      <c r="V79" s="1"/>
      <c r="W79" s="1"/>
      <c r="X79" s="1"/>
    </row>
    <row r="80" spans="1:24" ht="70.5" customHeight="1">
      <c r="A80" s="65" t="s">
        <v>169</v>
      </c>
      <c r="B80" s="13" t="s">
        <v>178</v>
      </c>
      <c r="C80" s="13" t="s">
        <v>179</v>
      </c>
      <c r="D80" s="21" t="s">
        <v>14</v>
      </c>
      <c r="E80" s="14" t="s">
        <v>24</v>
      </c>
      <c r="F80" s="15">
        <v>0.9</v>
      </c>
      <c r="G80" s="21">
        <v>719.96</v>
      </c>
      <c r="H80" s="21">
        <v>720</v>
      </c>
      <c r="I80" s="15">
        <v>1</v>
      </c>
      <c r="J80" s="18">
        <f>+I80/F80</f>
        <v>1.1111111111111112</v>
      </c>
      <c r="K80" s="36" t="s">
        <v>400</v>
      </c>
      <c r="L80" s="19"/>
      <c r="M80" s="1"/>
      <c r="N80" s="1"/>
      <c r="O80" s="1"/>
      <c r="P80" s="1"/>
      <c r="Q80" s="1"/>
      <c r="R80" s="1"/>
      <c r="S80" s="1"/>
      <c r="T80" s="1"/>
      <c r="U80" s="1"/>
      <c r="V80" s="1"/>
      <c r="W80" s="1"/>
      <c r="X80" s="1"/>
    </row>
    <row r="81" spans="1:24" ht="70.5" customHeight="1">
      <c r="A81" s="65" t="s">
        <v>169</v>
      </c>
      <c r="B81" s="13" t="s">
        <v>180</v>
      </c>
      <c r="C81" s="13" t="s">
        <v>181</v>
      </c>
      <c r="D81" s="21" t="s">
        <v>14</v>
      </c>
      <c r="E81" s="14" t="s">
        <v>24</v>
      </c>
      <c r="F81" s="15">
        <v>0.9</v>
      </c>
      <c r="G81" s="21">
        <v>719.86</v>
      </c>
      <c r="H81" s="21">
        <v>720</v>
      </c>
      <c r="I81" s="15">
        <v>1</v>
      </c>
      <c r="J81" s="18">
        <f>+I81/F81</f>
        <v>1.1111111111111112</v>
      </c>
      <c r="K81" s="49" t="s">
        <v>402</v>
      </c>
      <c r="L81" s="19"/>
      <c r="M81" s="1"/>
      <c r="N81" s="1"/>
      <c r="O81" s="1"/>
      <c r="P81" s="1"/>
      <c r="Q81" s="1"/>
      <c r="R81" s="1"/>
      <c r="S81" s="1"/>
      <c r="T81" s="1"/>
      <c r="U81" s="1"/>
      <c r="V81" s="1"/>
      <c r="W81" s="1"/>
      <c r="X81" s="1"/>
    </row>
    <row r="82" spans="1:24" ht="60" hidden="1" customHeight="1">
      <c r="A82" s="48" t="s">
        <v>169</v>
      </c>
      <c r="B82" s="13" t="s">
        <v>182</v>
      </c>
      <c r="C82" s="13" t="s">
        <v>183</v>
      </c>
      <c r="D82" s="21" t="s">
        <v>14</v>
      </c>
      <c r="E82" s="14" t="s">
        <v>184</v>
      </c>
      <c r="F82" s="15">
        <v>0.7</v>
      </c>
      <c r="G82" s="14"/>
      <c r="H82" s="14"/>
      <c r="I82" s="15"/>
      <c r="J82" s="18"/>
      <c r="K82" s="36"/>
      <c r="L82" s="19"/>
      <c r="M82" s="1"/>
      <c r="N82" s="1"/>
      <c r="O82" s="1"/>
      <c r="P82" s="1"/>
      <c r="Q82" s="1"/>
      <c r="R82" s="1"/>
      <c r="S82" s="1"/>
      <c r="T82" s="1"/>
      <c r="U82" s="1"/>
      <c r="V82" s="1"/>
      <c r="W82" s="1"/>
      <c r="X82" s="1"/>
    </row>
    <row r="83" spans="1:24" ht="80.25" customHeight="1">
      <c r="A83" s="65" t="s">
        <v>169</v>
      </c>
      <c r="B83" s="13" t="s">
        <v>185</v>
      </c>
      <c r="C83" s="13" t="s">
        <v>186</v>
      </c>
      <c r="D83" s="21" t="s">
        <v>14</v>
      </c>
      <c r="E83" s="14" t="s">
        <v>24</v>
      </c>
      <c r="F83" s="15">
        <v>0.9</v>
      </c>
      <c r="G83" s="21">
        <v>1129</v>
      </c>
      <c r="H83" s="21">
        <v>1142</v>
      </c>
      <c r="I83" s="15">
        <v>1</v>
      </c>
      <c r="J83" s="18">
        <f>+I83/F83</f>
        <v>1.1111111111111112</v>
      </c>
      <c r="K83" s="49" t="s">
        <v>449</v>
      </c>
      <c r="L83" s="19"/>
      <c r="M83" s="1"/>
      <c r="N83" s="1"/>
      <c r="O83" s="1"/>
      <c r="P83" s="1"/>
      <c r="Q83" s="1"/>
      <c r="R83" s="1"/>
      <c r="S83" s="1"/>
      <c r="T83" s="1"/>
      <c r="U83" s="1"/>
      <c r="V83" s="1"/>
      <c r="W83" s="1"/>
      <c r="X83" s="1"/>
    </row>
    <row r="84" spans="1:24" ht="50.25" customHeight="1">
      <c r="A84" s="65" t="s">
        <v>187</v>
      </c>
      <c r="B84" s="13" t="s">
        <v>188</v>
      </c>
      <c r="C84" s="13" t="s">
        <v>189</v>
      </c>
      <c r="D84" s="21" t="s">
        <v>14</v>
      </c>
      <c r="E84" s="14" t="s">
        <v>24</v>
      </c>
      <c r="F84" s="15" t="s">
        <v>190</v>
      </c>
      <c r="G84" s="21">
        <v>9</v>
      </c>
      <c r="H84" s="21">
        <v>2983</v>
      </c>
      <c r="I84" s="24">
        <f>+G84/H84</f>
        <v>3.0170968823332216E-3</v>
      </c>
      <c r="J84" s="18">
        <f>I84/7%</f>
        <v>4.3101384033331733E-2</v>
      </c>
      <c r="K84" s="49" t="s">
        <v>390</v>
      </c>
      <c r="L84" s="43"/>
      <c r="M84" s="1"/>
      <c r="N84" s="1"/>
      <c r="O84" s="1"/>
      <c r="P84" s="1"/>
      <c r="Q84" s="1"/>
      <c r="R84" s="1"/>
      <c r="S84" s="1"/>
      <c r="T84" s="1"/>
      <c r="U84" s="1"/>
      <c r="V84" s="1"/>
      <c r="W84" s="1"/>
      <c r="X84" s="1"/>
    </row>
    <row r="85" spans="1:24" ht="67.5" customHeight="1">
      <c r="A85" s="65" t="s">
        <v>187</v>
      </c>
      <c r="B85" s="13" t="s">
        <v>191</v>
      </c>
      <c r="C85" s="13" t="s">
        <v>192</v>
      </c>
      <c r="D85" s="21" t="s">
        <v>14</v>
      </c>
      <c r="E85" s="14" t="s">
        <v>18</v>
      </c>
      <c r="F85" s="15">
        <v>0.95</v>
      </c>
      <c r="G85" s="37" t="s">
        <v>428</v>
      </c>
      <c r="H85" s="37" t="s">
        <v>428</v>
      </c>
      <c r="I85" s="71" t="s">
        <v>428</v>
      </c>
      <c r="J85" s="18">
        <v>0</v>
      </c>
      <c r="K85" s="36" t="s">
        <v>391</v>
      </c>
      <c r="L85" s="19"/>
      <c r="M85" s="1"/>
      <c r="N85" s="1"/>
      <c r="O85" s="1"/>
      <c r="P85" s="1"/>
      <c r="Q85" s="1"/>
      <c r="R85" s="1"/>
      <c r="S85" s="1"/>
      <c r="T85" s="1"/>
      <c r="U85" s="1"/>
      <c r="V85" s="1"/>
      <c r="W85" s="1"/>
      <c r="X85" s="1"/>
    </row>
    <row r="86" spans="1:24" ht="45" hidden="1" customHeight="1">
      <c r="A86" s="48" t="s">
        <v>187</v>
      </c>
      <c r="B86" s="13" t="s">
        <v>193</v>
      </c>
      <c r="C86" s="13" t="s">
        <v>194</v>
      </c>
      <c r="D86" s="21" t="s">
        <v>14</v>
      </c>
      <c r="E86" s="14" t="s">
        <v>61</v>
      </c>
      <c r="F86" s="15" t="s">
        <v>195</v>
      </c>
      <c r="G86" s="14"/>
      <c r="H86" s="14"/>
      <c r="I86" s="24"/>
      <c r="J86" s="18"/>
      <c r="K86" s="36"/>
      <c r="L86" s="19"/>
      <c r="M86" s="1"/>
      <c r="N86" s="1"/>
      <c r="O86" s="1"/>
      <c r="P86" s="1"/>
      <c r="Q86" s="1"/>
      <c r="R86" s="1"/>
      <c r="S86" s="1"/>
      <c r="T86" s="1"/>
      <c r="U86" s="1"/>
      <c r="V86" s="1"/>
      <c r="W86" s="1"/>
      <c r="X86" s="1"/>
    </row>
    <row r="87" spans="1:24" ht="45" hidden="1" customHeight="1">
      <c r="A87" s="48" t="s">
        <v>187</v>
      </c>
      <c r="B87" s="13" t="s">
        <v>196</v>
      </c>
      <c r="C87" s="13" t="s">
        <v>197</v>
      </c>
      <c r="D87" s="21" t="s">
        <v>14</v>
      </c>
      <c r="E87" s="21" t="s">
        <v>198</v>
      </c>
      <c r="F87" s="15">
        <v>0.8</v>
      </c>
      <c r="G87" s="14"/>
      <c r="H87" s="21"/>
      <c r="I87" s="24"/>
      <c r="J87" s="18"/>
      <c r="K87" s="36"/>
      <c r="L87" s="19"/>
      <c r="M87" s="1"/>
      <c r="N87" s="1"/>
      <c r="O87" s="1"/>
      <c r="P87" s="1"/>
      <c r="Q87" s="1"/>
      <c r="R87" s="1"/>
      <c r="S87" s="1"/>
      <c r="T87" s="1"/>
      <c r="U87" s="1"/>
      <c r="V87" s="1"/>
      <c r="W87" s="1"/>
      <c r="X87" s="1"/>
    </row>
    <row r="88" spans="1:24" ht="45" hidden="1" customHeight="1">
      <c r="A88" s="48" t="s">
        <v>187</v>
      </c>
      <c r="B88" s="13" t="s">
        <v>199</v>
      </c>
      <c r="C88" s="13" t="s">
        <v>200</v>
      </c>
      <c r="D88" s="21" t="s">
        <v>14</v>
      </c>
      <c r="E88" s="14" t="s">
        <v>61</v>
      </c>
      <c r="F88" s="15">
        <v>0.9</v>
      </c>
      <c r="G88" s="28"/>
      <c r="H88" s="14"/>
      <c r="I88" s="24"/>
      <c r="J88" s="18"/>
      <c r="K88" s="36"/>
      <c r="L88" s="19"/>
      <c r="M88" s="1"/>
      <c r="N88" s="1"/>
      <c r="O88" s="1"/>
      <c r="P88" s="1"/>
      <c r="Q88" s="1"/>
      <c r="R88" s="1"/>
      <c r="S88" s="1"/>
      <c r="T88" s="1"/>
      <c r="U88" s="1"/>
      <c r="V88" s="1"/>
      <c r="W88" s="1"/>
      <c r="X88" s="1"/>
    </row>
    <row r="89" spans="1:24" ht="60" hidden="1" customHeight="1">
      <c r="A89" s="13" t="s">
        <v>187</v>
      </c>
      <c r="B89" s="13" t="s">
        <v>201</v>
      </c>
      <c r="C89" s="13" t="s">
        <v>202</v>
      </c>
      <c r="D89" s="21" t="s">
        <v>36</v>
      </c>
      <c r="E89" s="14" t="s">
        <v>61</v>
      </c>
      <c r="F89" s="14">
        <v>0</v>
      </c>
      <c r="G89" s="14"/>
      <c r="H89" s="14"/>
      <c r="I89" s="24"/>
      <c r="J89" s="18"/>
      <c r="K89" s="36"/>
      <c r="L89" s="19"/>
      <c r="M89" s="1"/>
      <c r="N89" s="1"/>
      <c r="O89" s="1"/>
      <c r="P89" s="1"/>
      <c r="Q89" s="1"/>
      <c r="R89" s="1"/>
      <c r="S89" s="1"/>
      <c r="T89" s="1"/>
      <c r="U89" s="1"/>
      <c r="V89" s="1"/>
      <c r="W89" s="1"/>
      <c r="X89" s="1"/>
    </row>
    <row r="90" spans="1:24" ht="68.25" customHeight="1">
      <c r="A90" s="65" t="s">
        <v>187</v>
      </c>
      <c r="B90" s="13" t="s">
        <v>203</v>
      </c>
      <c r="C90" s="13" t="s">
        <v>204</v>
      </c>
      <c r="D90" s="21" t="s">
        <v>14</v>
      </c>
      <c r="E90" s="14" t="s">
        <v>18</v>
      </c>
      <c r="F90" s="15">
        <v>0.85</v>
      </c>
      <c r="G90" s="14">
        <v>12</v>
      </c>
      <c r="H90" s="14">
        <v>28</v>
      </c>
      <c r="I90" s="24">
        <f t="shared" ref="I90:I97" si="8">+G90/H90</f>
        <v>0.42857142857142855</v>
      </c>
      <c r="J90" s="18">
        <f t="shared" ref="J90:J97" si="9">+I90/F90</f>
        <v>0.50420168067226889</v>
      </c>
      <c r="K90" s="36" t="s">
        <v>392</v>
      </c>
      <c r="L90" s="19"/>
      <c r="M90" s="1"/>
      <c r="N90" s="1"/>
      <c r="O90" s="1"/>
      <c r="P90" s="1"/>
      <c r="Q90" s="1"/>
      <c r="R90" s="1"/>
      <c r="S90" s="1"/>
      <c r="T90" s="1"/>
      <c r="U90" s="1"/>
      <c r="V90" s="1"/>
      <c r="W90" s="1"/>
      <c r="X90" s="1"/>
    </row>
    <row r="91" spans="1:24" ht="65.25" customHeight="1">
      <c r="A91" s="65" t="s">
        <v>187</v>
      </c>
      <c r="B91" s="13" t="s">
        <v>205</v>
      </c>
      <c r="C91" s="13" t="s">
        <v>206</v>
      </c>
      <c r="D91" s="21" t="s">
        <v>14</v>
      </c>
      <c r="E91" s="14" t="s">
        <v>24</v>
      </c>
      <c r="F91" s="15">
        <v>0.9</v>
      </c>
      <c r="G91" s="21">
        <v>26</v>
      </c>
      <c r="H91" s="21">
        <v>28</v>
      </c>
      <c r="I91" s="24">
        <f t="shared" si="8"/>
        <v>0.9285714285714286</v>
      </c>
      <c r="J91" s="18">
        <f t="shared" si="9"/>
        <v>1.0317460317460319</v>
      </c>
      <c r="K91" s="49" t="s">
        <v>393</v>
      </c>
      <c r="L91" s="19"/>
      <c r="M91" s="1"/>
      <c r="N91" s="1"/>
      <c r="O91" s="1"/>
      <c r="P91" s="1"/>
      <c r="Q91" s="1"/>
      <c r="R91" s="1"/>
      <c r="S91" s="1"/>
      <c r="T91" s="1"/>
      <c r="U91" s="1"/>
      <c r="V91" s="1"/>
      <c r="W91" s="1"/>
      <c r="X91" s="1"/>
    </row>
    <row r="92" spans="1:24" ht="45" customHeight="1">
      <c r="A92" s="65" t="s">
        <v>187</v>
      </c>
      <c r="B92" s="13" t="s">
        <v>207</v>
      </c>
      <c r="C92" s="13" t="s">
        <v>208</v>
      </c>
      <c r="D92" s="21" t="s">
        <v>14</v>
      </c>
      <c r="E92" s="14" t="s">
        <v>18</v>
      </c>
      <c r="F92" s="15">
        <v>0.85</v>
      </c>
      <c r="G92" s="14">
        <v>11</v>
      </c>
      <c r="H92" s="14">
        <v>23</v>
      </c>
      <c r="I92" s="24">
        <f t="shared" si="8"/>
        <v>0.47826086956521741</v>
      </c>
      <c r="J92" s="18">
        <f t="shared" si="9"/>
        <v>0.5626598465473146</v>
      </c>
      <c r="K92" s="49" t="s">
        <v>394</v>
      </c>
      <c r="L92" s="19"/>
      <c r="M92" s="1"/>
      <c r="N92" s="1"/>
      <c r="O92" s="1"/>
      <c r="P92" s="1"/>
      <c r="Q92" s="1"/>
      <c r="R92" s="1"/>
      <c r="S92" s="1"/>
      <c r="T92" s="1"/>
      <c r="U92" s="1"/>
      <c r="V92" s="1"/>
      <c r="W92" s="1"/>
      <c r="X92" s="1"/>
    </row>
    <row r="93" spans="1:24" ht="60" customHeight="1">
      <c r="A93" s="65" t="s">
        <v>187</v>
      </c>
      <c r="B93" s="41" t="s">
        <v>209</v>
      </c>
      <c r="C93" s="13" t="s">
        <v>210</v>
      </c>
      <c r="D93" s="21" t="s">
        <v>14</v>
      </c>
      <c r="E93" s="14" t="s">
        <v>18</v>
      </c>
      <c r="F93" s="15">
        <v>0.8</v>
      </c>
      <c r="G93" s="14">
        <v>30</v>
      </c>
      <c r="H93" s="14">
        <v>30</v>
      </c>
      <c r="I93" s="15">
        <f>G93/H93</f>
        <v>1</v>
      </c>
      <c r="J93" s="18">
        <f>I93/F93</f>
        <v>1.25</v>
      </c>
      <c r="K93" s="36" t="s">
        <v>459</v>
      </c>
      <c r="L93" s="19"/>
      <c r="M93" s="1"/>
      <c r="N93" s="1"/>
      <c r="O93" s="1"/>
      <c r="P93" s="1"/>
      <c r="Q93" s="1"/>
      <c r="R93" s="1"/>
      <c r="S93" s="1"/>
      <c r="T93" s="1"/>
      <c r="U93" s="1"/>
      <c r="V93" s="1"/>
      <c r="W93" s="1"/>
      <c r="X93" s="1"/>
    </row>
    <row r="94" spans="1:24" ht="60" customHeight="1">
      <c r="A94" s="65" t="s">
        <v>187</v>
      </c>
      <c r="B94" s="13" t="s">
        <v>211</v>
      </c>
      <c r="C94" s="13" t="s">
        <v>212</v>
      </c>
      <c r="D94" s="21" t="s">
        <v>14</v>
      </c>
      <c r="E94" s="14" t="s">
        <v>18</v>
      </c>
      <c r="F94" s="15">
        <v>0.8</v>
      </c>
      <c r="G94" s="14">
        <v>178</v>
      </c>
      <c r="H94" s="14">
        <v>235</v>
      </c>
      <c r="I94" s="24">
        <f>+G94/H94</f>
        <v>0.75744680851063828</v>
      </c>
      <c r="J94" s="18">
        <f t="shared" si="9"/>
        <v>0.94680851063829785</v>
      </c>
      <c r="K94" s="36" t="s">
        <v>396</v>
      </c>
      <c r="L94" s="19"/>
      <c r="M94" s="1"/>
      <c r="N94" s="1"/>
      <c r="O94" s="1"/>
      <c r="P94" s="1"/>
      <c r="Q94" s="1"/>
      <c r="R94" s="1"/>
      <c r="S94" s="1"/>
      <c r="T94" s="1"/>
      <c r="U94" s="1"/>
      <c r="V94" s="1"/>
      <c r="W94" s="1"/>
      <c r="X94" s="1"/>
    </row>
    <row r="95" spans="1:24" ht="60" customHeight="1">
      <c r="A95" s="65" t="s">
        <v>187</v>
      </c>
      <c r="B95" s="13" t="s">
        <v>213</v>
      </c>
      <c r="C95" s="13" t="s">
        <v>214</v>
      </c>
      <c r="D95" s="21" t="s">
        <v>14</v>
      </c>
      <c r="E95" s="14" t="s">
        <v>18</v>
      </c>
      <c r="F95" s="15">
        <v>0.8</v>
      </c>
      <c r="G95" s="14">
        <v>235</v>
      </c>
      <c r="H95" s="14">
        <v>235</v>
      </c>
      <c r="I95" s="24">
        <f t="shared" si="8"/>
        <v>1</v>
      </c>
      <c r="J95" s="18">
        <f t="shared" si="9"/>
        <v>1.25</v>
      </c>
      <c r="K95" s="36" t="s">
        <v>395</v>
      </c>
      <c r="L95" s="19"/>
      <c r="M95" s="1"/>
      <c r="N95" s="1"/>
      <c r="O95" s="1"/>
      <c r="P95" s="1"/>
      <c r="Q95" s="1"/>
      <c r="R95" s="1"/>
      <c r="S95" s="1"/>
      <c r="T95" s="1"/>
      <c r="U95" s="1"/>
      <c r="V95" s="1"/>
      <c r="W95" s="1"/>
      <c r="X95" s="1"/>
    </row>
    <row r="96" spans="1:24" ht="30" hidden="1" customHeight="1">
      <c r="A96" s="48" t="s">
        <v>187</v>
      </c>
      <c r="B96" s="13" t="s">
        <v>215</v>
      </c>
      <c r="C96" s="13" t="s">
        <v>216</v>
      </c>
      <c r="D96" s="21" t="s">
        <v>14</v>
      </c>
      <c r="E96" s="14" t="s">
        <v>61</v>
      </c>
      <c r="F96" s="15" t="s">
        <v>217</v>
      </c>
      <c r="G96" s="14"/>
      <c r="H96" s="14"/>
      <c r="I96" s="24"/>
      <c r="J96" s="18"/>
      <c r="K96" s="36"/>
      <c r="L96" s="19"/>
      <c r="M96" s="1"/>
      <c r="N96" s="1"/>
      <c r="O96" s="1"/>
      <c r="P96" s="1"/>
      <c r="Q96" s="1"/>
      <c r="R96" s="1"/>
      <c r="S96" s="1"/>
      <c r="T96" s="1"/>
      <c r="U96" s="1"/>
      <c r="V96" s="1"/>
      <c r="W96" s="1"/>
      <c r="X96" s="1"/>
    </row>
    <row r="97" spans="1:24" ht="49.5" customHeight="1">
      <c r="A97" s="65" t="s">
        <v>187</v>
      </c>
      <c r="B97" s="13" t="s">
        <v>218</v>
      </c>
      <c r="C97" s="13" t="s">
        <v>219</v>
      </c>
      <c r="D97" s="21" t="s">
        <v>14</v>
      </c>
      <c r="E97" s="14" t="s">
        <v>24</v>
      </c>
      <c r="F97" s="15">
        <v>0.95</v>
      </c>
      <c r="G97" s="14">
        <v>230</v>
      </c>
      <c r="H97" s="14">
        <v>236</v>
      </c>
      <c r="I97" s="24">
        <f t="shared" si="8"/>
        <v>0.97457627118644063</v>
      </c>
      <c r="J97" s="18">
        <f t="shared" si="9"/>
        <v>1.0258697591436217</v>
      </c>
      <c r="K97" s="49" t="s">
        <v>397</v>
      </c>
      <c r="L97" s="19"/>
      <c r="M97" s="1"/>
      <c r="N97" s="1"/>
      <c r="O97" s="1"/>
      <c r="P97" s="1"/>
      <c r="Q97" s="1"/>
      <c r="R97" s="1"/>
      <c r="S97" s="1"/>
      <c r="T97" s="1"/>
      <c r="U97" s="1"/>
      <c r="V97" s="1"/>
      <c r="W97" s="1"/>
      <c r="X97" s="1"/>
    </row>
    <row r="98" spans="1:24" ht="230.25" customHeight="1">
      <c r="A98" s="65" t="s">
        <v>220</v>
      </c>
      <c r="B98" s="13" t="s">
        <v>221</v>
      </c>
      <c r="C98" s="13" t="s">
        <v>222</v>
      </c>
      <c r="D98" s="21" t="s">
        <v>14</v>
      </c>
      <c r="E98" s="14" t="s">
        <v>18</v>
      </c>
      <c r="F98" s="15">
        <v>0.85</v>
      </c>
      <c r="G98" s="14">
        <v>88</v>
      </c>
      <c r="H98" s="14">
        <v>88</v>
      </c>
      <c r="I98" s="15">
        <v>1</v>
      </c>
      <c r="J98" s="15">
        <f>I98/F98</f>
        <v>1.1764705882352942</v>
      </c>
      <c r="K98" s="54" t="s">
        <v>444</v>
      </c>
      <c r="L98" s="12"/>
      <c r="M98" s="1"/>
      <c r="N98" s="1"/>
      <c r="O98" s="1"/>
      <c r="P98" s="1"/>
      <c r="Q98" s="1"/>
      <c r="R98" s="1"/>
      <c r="S98" s="1"/>
      <c r="T98" s="1"/>
      <c r="U98" s="1"/>
      <c r="V98" s="1"/>
      <c r="W98" s="1"/>
      <c r="X98" s="1"/>
    </row>
    <row r="99" spans="1:24" ht="55.5" customHeight="1">
      <c r="A99" s="66" t="s">
        <v>220</v>
      </c>
      <c r="B99" s="13" t="s">
        <v>223</v>
      </c>
      <c r="C99" s="13" t="s">
        <v>223</v>
      </c>
      <c r="D99" s="21" t="s">
        <v>36</v>
      </c>
      <c r="E99" s="14" t="s">
        <v>21</v>
      </c>
      <c r="F99" s="22">
        <v>0</v>
      </c>
      <c r="G99" s="14">
        <v>0</v>
      </c>
      <c r="H99" s="14">
        <v>0</v>
      </c>
      <c r="I99" s="14">
        <v>0</v>
      </c>
      <c r="J99" s="18">
        <v>1</v>
      </c>
      <c r="K99" s="36" t="s">
        <v>380</v>
      </c>
      <c r="L99" s="19"/>
      <c r="M99" s="1"/>
      <c r="N99" s="1"/>
      <c r="O99" s="1"/>
      <c r="P99" s="1"/>
      <c r="Q99" s="1"/>
      <c r="R99" s="1"/>
      <c r="S99" s="1"/>
      <c r="T99" s="1"/>
      <c r="U99" s="1"/>
      <c r="V99" s="1"/>
      <c r="W99" s="1"/>
      <c r="X99" s="1"/>
    </row>
    <row r="100" spans="1:24" ht="75">
      <c r="A100" s="65" t="s">
        <v>220</v>
      </c>
      <c r="B100" s="13" t="s">
        <v>224</v>
      </c>
      <c r="C100" s="13" t="s">
        <v>225</v>
      </c>
      <c r="D100" s="21" t="s">
        <v>14</v>
      </c>
      <c r="E100" s="21" t="s">
        <v>21</v>
      </c>
      <c r="F100" s="15">
        <v>1</v>
      </c>
      <c r="G100" s="14">
        <v>285</v>
      </c>
      <c r="H100" s="14">
        <v>285</v>
      </c>
      <c r="I100" s="15">
        <f>+G100/H100</f>
        <v>1</v>
      </c>
      <c r="J100" s="18">
        <f>+I100/F100</f>
        <v>1</v>
      </c>
      <c r="K100" s="36" t="s">
        <v>381</v>
      </c>
      <c r="L100" s="19"/>
      <c r="M100" s="1"/>
      <c r="N100" s="1"/>
      <c r="O100" s="1"/>
      <c r="P100" s="1"/>
      <c r="Q100" s="1"/>
      <c r="R100" s="1"/>
      <c r="S100" s="1"/>
      <c r="T100" s="1"/>
      <c r="U100" s="1"/>
      <c r="V100" s="1"/>
      <c r="W100" s="1"/>
      <c r="X100" s="1"/>
    </row>
    <row r="101" spans="1:24" ht="81" hidden="1" customHeight="1">
      <c r="A101" s="48" t="s">
        <v>220</v>
      </c>
      <c r="B101" s="13" t="s">
        <v>226</v>
      </c>
      <c r="C101" s="13" t="s">
        <v>227</v>
      </c>
      <c r="D101" s="21" t="s">
        <v>14</v>
      </c>
      <c r="E101" s="14" t="s">
        <v>61</v>
      </c>
      <c r="F101" s="15">
        <v>1</v>
      </c>
      <c r="G101" s="14"/>
      <c r="H101" s="14"/>
      <c r="I101" s="15"/>
      <c r="J101" s="18"/>
      <c r="K101" s="36"/>
      <c r="L101" s="19"/>
      <c r="M101" s="1"/>
      <c r="N101" s="1"/>
      <c r="O101" s="1"/>
      <c r="P101" s="1"/>
      <c r="Q101" s="1"/>
      <c r="R101" s="1"/>
      <c r="S101" s="1"/>
      <c r="T101" s="1"/>
      <c r="U101" s="1"/>
      <c r="V101" s="1"/>
      <c r="W101" s="1"/>
      <c r="X101" s="1"/>
    </row>
    <row r="102" spans="1:24" ht="170.25" customHeight="1">
      <c r="A102" s="65" t="s">
        <v>220</v>
      </c>
      <c r="B102" s="13" t="s">
        <v>228</v>
      </c>
      <c r="C102" s="13" t="s">
        <v>229</v>
      </c>
      <c r="D102" s="21" t="s">
        <v>14</v>
      </c>
      <c r="E102" s="21" t="s">
        <v>21</v>
      </c>
      <c r="F102" s="15">
        <v>0.9</v>
      </c>
      <c r="G102" s="14">
        <v>10</v>
      </c>
      <c r="H102" s="14">
        <v>10</v>
      </c>
      <c r="I102" s="15">
        <f>+G102/H102</f>
        <v>1</v>
      </c>
      <c r="J102" s="18">
        <f>+I102/F102</f>
        <v>1.1111111111111112</v>
      </c>
      <c r="K102" s="51" t="s">
        <v>382</v>
      </c>
      <c r="L102" s="19"/>
      <c r="M102" s="1"/>
      <c r="N102" s="1"/>
      <c r="O102" s="1"/>
      <c r="P102" s="1"/>
      <c r="Q102" s="1"/>
      <c r="R102" s="1"/>
      <c r="S102" s="1"/>
      <c r="T102" s="1"/>
      <c r="U102" s="1"/>
      <c r="V102" s="1"/>
      <c r="W102" s="1"/>
      <c r="X102" s="1"/>
    </row>
    <row r="103" spans="1:24" ht="85.5" customHeight="1">
      <c r="A103" s="65" t="s">
        <v>220</v>
      </c>
      <c r="B103" s="13" t="s">
        <v>230</v>
      </c>
      <c r="C103" s="13" t="s">
        <v>231</v>
      </c>
      <c r="D103" s="21" t="s">
        <v>14</v>
      </c>
      <c r="E103" s="21" t="s">
        <v>21</v>
      </c>
      <c r="F103" s="15">
        <v>0.95</v>
      </c>
      <c r="G103" s="14">
        <v>53</v>
      </c>
      <c r="H103" s="14">
        <v>53</v>
      </c>
      <c r="I103" s="15">
        <f>+G103/H103</f>
        <v>1</v>
      </c>
      <c r="J103" s="18">
        <f>+I103/F103</f>
        <v>1.0526315789473684</v>
      </c>
      <c r="K103" s="36" t="s">
        <v>383</v>
      </c>
      <c r="L103" s="19"/>
      <c r="M103" s="1"/>
      <c r="N103" s="1"/>
      <c r="O103" s="1"/>
      <c r="P103" s="1"/>
      <c r="Q103" s="1"/>
      <c r="R103" s="1"/>
      <c r="S103" s="1"/>
      <c r="T103" s="1"/>
      <c r="U103" s="1"/>
      <c r="V103" s="1"/>
      <c r="W103" s="1"/>
      <c r="X103" s="1"/>
    </row>
    <row r="104" spans="1:24" ht="42.75" customHeight="1">
      <c r="A104" s="65" t="s">
        <v>220</v>
      </c>
      <c r="B104" s="41" t="s">
        <v>445</v>
      </c>
      <c r="C104" s="41" t="s">
        <v>446</v>
      </c>
      <c r="D104" s="42" t="s">
        <v>425</v>
      </c>
      <c r="E104" s="21"/>
      <c r="F104" s="15"/>
      <c r="G104" s="14"/>
      <c r="H104" s="14"/>
      <c r="I104" s="15"/>
      <c r="J104" s="18"/>
      <c r="K104" s="67" t="s">
        <v>426</v>
      </c>
      <c r="L104" s="19"/>
      <c r="M104" s="1"/>
      <c r="N104" s="1"/>
      <c r="O104" s="1"/>
      <c r="P104" s="1"/>
      <c r="Q104" s="1"/>
      <c r="R104" s="1"/>
      <c r="S104" s="1"/>
      <c r="T104" s="1"/>
      <c r="U104" s="1"/>
      <c r="V104" s="1"/>
      <c r="W104" s="1"/>
      <c r="X104" s="1"/>
    </row>
    <row r="105" spans="1:24" ht="75" hidden="1">
      <c r="A105" s="48" t="s">
        <v>220</v>
      </c>
      <c r="B105" s="13" t="s">
        <v>230</v>
      </c>
      <c r="C105" s="13" t="s">
        <v>231</v>
      </c>
      <c r="D105" s="21" t="s">
        <v>14</v>
      </c>
      <c r="E105" s="21" t="s">
        <v>21</v>
      </c>
      <c r="F105" s="15">
        <v>0.95</v>
      </c>
      <c r="G105" s="14">
        <v>53</v>
      </c>
      <c r="H105" s="14">
        <v>53</v>
      </c>
      <c r="I105" s="15">
        <f>+G105/H105</f>
        <v>1</v>
      </c>
      <c r="J105" s="18">
        <f>+I105/F105</f>
        <v>1.0526315789473684</v>
      </c>
      <c r="K105" s="36" t="s">
        <v>383</v>
      </c>
      <c r="L105" s="19"/>
      <c r="M105" s="1"/>
      <c r="N105" s="1"/>
      <c r="O105" s="1"/>
      <c r="P105" s="1"/>
      <c r="Q105" s="1"/>
      <c r="R105" s="1"/>
      <c r="S105" s="1"/>
      <c r="T105" s="1"/>
      <c r="U105" s="1"/>
      <c r="V105" s="1"/>
      <c r="W105" s="1"/>
      <c r="X105" s="1"/>
    </row>
    <row r="106" spans="1:24" ht="132" customHeight="1">
      <c r="A106" s="65" t="s">
        <v>232</v>
      </c>
      <c r="B106" s="13" t="s">
        <v>233</v>
      </c>
      <c r="C106" s="13" t="s">
        <v>234</v>
      </c>
      <c r="D106" s="21" t="s">
        <v>14</v>
      </c>
      <c r="E106" s="14" t="s">
        <v>21</v>
      </c>
      <c r="F106" s="15">
        <v>1</v>
      </c>
      <c r="G106" s="14">
        <v>39</v>
      </c>
      <c r="H106" s="14">
        <v>39</v>
      </c>
      <c r="I106" s="15">
        <f>+G106/H106</f>
        <v>1</v>
      </c>
      <c r="J106" s="18">
        <f>+I106/F106</f>
        <v>1</v>
      </c>
      <c r="K106" s="36" t="s">
        <v>378</v>
      </c>
      <c r="L106" s="19"/>
      <c r="M106" s="1"/>
      <c r="N106" s="1"/>
      <c r="O106" s="1"/>
      <c r="P106" s="1"/>
      <c r="Q106" s="1"/>
      <c r="R106" s="1"/>
      <c r="S106" s="1"/>
      <c r="T106" s="1"/>
      <c r="U106" s="1"/>
      <c r="V106" s="1"/>
      <c r="W106" s="1"/>
      <c r="X106" s="1"/>
    </row>
    <row r="107" spans="1:24" ht="127.5" customHeight="1">
      <c r="A107" s="65" t="s">
        <v>232</v>
      </c>
      <c r="B107" s="13" t="s">
        <v>235</v>
      </c>
      <c r="C107" s="13" t="s">
        <v>236</v>
      </c>
      <c r="D107" s="21" t="s">
        <v>14</v>
      </c>
      <c r="E107" s="14" t="s">
        <v>24</v>
      </c>
      <c r="F107" s="15">
        <v>1</v>
      </c>
      <c r="G107" s="37" t="s">
        <v>428</v>
      </c>
      <c r="H107" s="37" t="s">
        <v>428</v>
      </c>
      <c r="I107" s="37" t="s">
        <v>428</v>
      </c>
      <c r="J107" s="70" t="s">
        <v>428</v>
      </c>
      <c r="K107" s="49" t="s">
        <v>436</v>
      </c>
      <c r="L107" s="19"/>
      <c r="M107" s="1"/>
      <c r="N107" s="1"/>
      <c r="O107" s="1"/>
      <c r="P107" s="1"/>
      <c r="Q107" s="1"/>
      <c r="R107" s="1"/>
      <c r="S107" s="1"/>
      <c r="T107" s="1"/>
      <c r="U107" s="1"/>
      <c r="V107" s="1"/>
      <c r="W107" s="1"/>
      <c r="X107" s="1"/>
    </row>
    <row r="108" spans="1:24" ht="138" customHeight="1">
      <c r="A108" s="65" t="s">
        <v>232</v>
      </c>
      <c r="B108" s="13" t="s">
        <v>237</v>
      </c>
      <c r="C108" s="13" t="s">
        <v>238</v>
      </c>
      <c r="D108" s="21" t="s">
        <v>14</v>
      </c>
      <c r="E108" s="14" t="s">
        <v>18</v>
      </c>
      <c r="F108" s="15">
        <v>0</v>
      </c>
      <c r="G108" s="37" t="s">
        <v>428</v>
      </c>
      <c r="H108" s="37" t="s">
        <v>428</v>
      </c>
      <c r="I108" s="37" t="s">
        <v>428</v>
      </c>
      <c r="J108" s="70" t="s">
        <v>428</v>
      </c>
      <c r="K108" s="49" t="s">
        <v>437</v>
      </c>
      <c r="L108" s="19"/>
      <c r="M108" s="1"/>
      <c r="N108" s="1"/>
      <c r="O108" s="1"/>
      <c r="P108" s="1"/>
      <c r="Q108" s="1"/>
      <c r="R108" s="1"/>
      <c r="S108" s="1"/>
      <c r="T108" s="1"/>
      <c r="U108" s="1"/>
      <c r="V108" s="1"/>
      <c r="W108" s="1"/>
      <c r="X108" s="1"/>
    </row>
    <row r="109" spans="1:24" ht="75" customHeight="1">
      <c r="A109" s="65" t="s">
        <v>232</v>
      </c>
      <c r="B109" s="41" t="s">
        <v>239</v>
      </c>
      <c r="C109" s="13" t="s">
        <v>240</v>
      </c>
      <c r="D109" s="21" t="s">
        <v>14</v>
      </c>
      <c r="E109" s="14" t="s">
        <v>24</v>
      </c>
      <c r="F109" s="15">
        <v>1</v>
      </c>
      <c r="G109" s="14">
        <v>12</v>
      </c>
      <c r="H109" s="14">
        <v>12</v>
      </c>
      <c r="I109" s="15">
        <f t="shared" ref="I109" si="10">+G109/H109</f>
        <v>1</v>
      </c>
      <c r="J109" s="18">
        <f t="shared" ref="J109" si="11">+I109/F109</f>
        <v>1</v>
      </c>
      <c r="K109" s="49" t="s">
        <v>379</v>
      </c>
      <c r="L109" s="19"/>
      <c r="M109" s="1"/>
      <c r="N109" s="1"/>
      <c r="O109" s="1"/>
      <c r="P109" s="1"/>
      <c r="Q109" s="1"/>
      <c r="R109" s="1"/>
      <c r="S109" s="1"/>
      <c r="T109" s="1"/>
      <c r="U109" s="1"/>
      <c r="V109" s="1"/>
      <c r="W109" s="1"/>
      <c r="X109" s="1"/>
    </row>
    <row r="110" spans="1:24" ht="96" customHeight="1">
      <c r="A110" s="65" t="s">
        <v>232</v>
      </c>
      <c r="B110" s="13" t="s">
        <v>241</v>
      </c>
      <c r="C110" s="13" t="s">
        <v>242</v>
      </c>
      <c r="D110" s="21" t="s">
        <v>14</v>
      </c>
      <c r="E110" s="14" t="s">
        <v>21</v>
      </c>
      <c r="F110" s="15">
        <v>1</v>
      </c>
      <c r="G110" s="14">
        <v>25</v>
      </c>
      <c r="H110" s="14">
        <v>25</v>
      </c>
      <c r="I110" s="15">
        <f t="shared" ref="I110" si="12">+G110/H110</f>
        <v>1</v>
      </c>
      <c r="J110" s="18">
        <f t="shared" ref="J110" si="13">+I110/F110</f>
        <v>1</v>
      </c>
      <c r="K110" s="49" t="s">
        <v>438</v>
      </c>
      <c r="L110" s="20"/>
      <c r="M110" s="1"/>
      <c r="N110" s="1"/>
      <c r="O110" s="1"/>
      <c r="P110" s="1"/>
      <c r="Q110" s="1"/>
      <c r="R110" s="1"/>
      <c r="S110" s="1"/>
      <c r="T110" s="1"/>
      <c r="U110" s="1"/>
      <c r="V110" s="1"/>
      <c r="W110" s="1"/>
      <c r="X110" s="1"/>
    </row>
    <row r="111" spans="1:24" ht="45" customHeight="1">
      <c r="A111" s="65" t="s">
        <v>243</v>
      </c>
      <c r="B111" s="13" t="s">
        <v>244</v>
      </c>
      <c r="C111" s="13" t="s">
        <v>245</v>
      </c>
      <c r="D111" s="21" t="s">
        <v>14</v>
      </c>
      <c r="E111" s="14" t="s">
        <v>24</v>
      </c>
      <c r="F111" s="15">
        <v>0.9</v>
      </c>
      <c r="G111" s="25">
        <v>24267075</v>
      </c>
      <c r="H111" s="25">
        <v>25751095</v>
      </c>
      <c r="I111" s="15">
        <f>G111/H111</f>
        <v>0.94237060598782307</v>
      </c>
      <c r="J111" s="18">
        <f>I111/F111</f>
        <v>1.0470784510975812</v>
      </c>
      <c r="K111" s="36" t="s">
        <v>462</v>
      </c>
      <c r="L111" s="20"/>
      <c r="M111" s="1"/>
      <c r="N111" s="1"/>
      <c r="O111" s="1"/>
      <c r="P111" s="1"/>
      <c r="Q111" s="1"/>
      <c r="R111" s="1"/>
      <c r="S111" s="1"/>
      <c r="T111" s="1"/>
      <c r="U111" s="1"/>
      <c r="V111" s="1"/>
      <c r="W111" s="1"/>
      <c r="X111" s="1"/>
    </row>
    <row r="112" spans="1:24" ht="204" customHeight="1">
      <c r="A112" s="65" t="s">
        <v>243</v>
      </c>
      <c r="B112" s="13" t="s">
        <v>246</v>
      </c>
      <c r="C112" s="13" t="s">
        <v>247</v>
      </c>
      <c r="D112" s="21" t="s">
        <v>14</v>
      </c>
      <c r="E112" s="14" t="s">
        <v>21</v>
      </c>
      <c r="F112" s="21">
        <v>0</v>
      </c>
      <c r="G112" s="21">
        <v>0</v>
      </c>
      <c r="H112" s="21">
        <v>8</v>
      </c>
      <c r="I112" s="21">
        <f>+G112/H112</f>
        <v>0</v>
      </c>
      <c r="J112" s="18">
        <v>1</v>
      </c>
      <c r="K112" s="36" t="s">
        <v>345</v>
      </c>
      <c r="L112" s="20"/>
      <c r="M112" s="1"/>
      <c r="N112" s="1"/>
      <c r="O112" s="1"/>
      <c r="P112" s="1"/>
      <c r="Q112" s="1"/>
      <c r="R112" s="1"/>
      <c r="S112" s="1"/>
      <c r="T112" s="1"/>
      <c r="U112" s="1"/>
      <c r="V112" s="1"/>
      <c r="W112" s="1"/>
      <c r="X112" s="1"/>
    </row>
    <row r="113" spans="1:24" ht="120" customHeight="1">
      <c r="A113" s="65" t="s">
        <v>243</v>
      </c>
      <c r="B113" s="13" t="s">
        <v>342</v>
      </c>
      <c r="C113" s="13" t="s">
        <v>338</v>
      </c>
      <c r="D113" s="21" t="s">
        <v>14</v>
      </c>
      <c r="E113" s="14" t="s">
        <v>24</v>
      </c>
      <c r="F113" s="15">
        <v>1</v>
      </c>
      <c r="G113" s="21">
        <v>225</v>
      </c>
      <c r="H113" s="21">
        <v>488</v>
      </c>
      <c r="I113" s="35">
        <f>+G113/H113</f>
        <v>0.46106557377049179</v>
      </c>
      <c r="J113" s="18">
        <f>+I113/F113</f>
        <v>0.46106557377049179</v>
      </c>
      <c r="K113" s="58" t="s">
        <v>346</v>
      </c>
      <c r="L113" s="20"/>
      <c r="M113" s="1"/>
      <c r="N113" s="1"/>
      <c r="O113" s="1"/>
      <c r="P113" s="1"/>
      <c r="Q113" s="1"/>
      <c r="R113" s="1"/>
      <c r="S113" s="1"/>
      <c r="T113" s="1"/>
      <c r="U113" s="1"/>
      <c r="V113" s="1"/>
      <c r="W113" s="1"/>
      <c r="X113" s="1"/>
    </row>
    <row r="114" spans="1:24" ht="99.75" customHeight="1">
      <c r="A114" s="66" t="s">
        <v>243</v>
      </c>
      <c r="B114" s="13" t="s">
        <v>248</v>
      </c>
      <c r="C114" s="13" t="s">
        <v>248</v>
      </c>
      <c r="D114" s="21" t="s">
        <v>36</v>
      </c>
      <c r="E114" s="14" t="s">
        <v>21</v>
      </c>
      <c r="F114" s="29">
        <v>0</v>
      </c>
      <c r="G114" s="21">
        <v>0</v>
      </c>
      <c r="H114" s="21">
        <v>0</v>
      </c>
      <c r="I114" s="18">
        <v>1</v>
      </c>
      <c r="J114" s="18">
        <v>1</v>
      </c>
      <c r="K114" s="36" t="s">
        <v>347</v>
      </c>
      <c r="L114" s="20"/>
      <c r="M114" s="1"/>
      <c r="N114" s="1"/>
      <c r="O114" s="1"/>
      <c r="P114" s="1"/>
      <c r="Q114" s="1"/>
      <c r="R114" s="1"/>
      <c r="S114" s="1"/>
      <c r="T114" s="1"/>
      <c r="U114" s="1"/>
      <c r="V114" s="1"/>
      <c r="W114" s="1"/>
      <c r="X114" s="1"/>
    </row>
    <row r="115" spans="1:24" ht="45" customHeight="1">
      <c r="A115" s="65" t="s">
        <v>243</v>
      </c>
      <c r="B115" s="13" t="s">
        <v>339</v>
      </c>
      <c r="C115" s="13" t="s">
        <v>249</v>
      </c>
      <c r="D115" s="21" t="s">
        <v>14</v>
      </c>
      <c r="E115" s="14" t="s">
        <v>24</v>
      </c>
      <c r="F115" s="15">
        <v>1</v>
      </c>
      <c r="G115" s="21">
        <v>267</v>
      </c>
      <c r="H115" s="21">
        <v>533</v>
      </c>
      <c r="I115" s="35">
        <f t="shared" ref="I115:I121" si="14">+G115/H115</f>
        <v>0.50093808630393999</v>
      </c>
      <c r="J115" s="18">
        <f t="shared" ref="J115:J121" si="15">+I115/F115</f>
        <v>0.50093808630393999</v>
      </c>
      <c r="K115" s="49" t="s">
        <v>348</v>
      </c>
      <c r="L115" s="20"/>
      <c r="M115" s="1"/>
      <c r="N115" s="1"/>
      <c r="O115" s="1"/>
      <c r="P115" s="1"/>
      <c r="Q115" s="1"/>
      <c r="R115" s="1"/>
      <c r="S115" s="1"/>
      <c r="T115" s="1"/>
      <c r="U115" s="1"/>
      <c r="V115" s="1"/>
      <c r="W115" s="1"/>
      <c r="X115" s="1"/>
    </row>
    <row r="116" spans="1:24" ht="131.25" customHeight="1">
      <c r="A116" s="65" t="s">
        <v>243</v>
      </c>
      <c r="B116" s="13" t="s">
        <v>250</v>
      </c>
      <c r="C116" s="13" t="s">
        <v>251</v>
      </c>
      <c r="D116" s="21" t="s">
        <v>14</v>
      </c>
      <c r="E116" s="14" t="s">
        <v>18</v>
      </c>
      <c r="F116" s="15">
        <v>1</v>
      </c>
      <c r="G116" s="21">
        <v>9</v>
      </c>
      <c r="H116" s="21">
        <v>9</v>
      </c>
      <c r="I116" s="27">
        <f t="shared" si="14"/>
        <v>1</v>
      </c>
      <c r="J116" s="18">
        <f t="shared" si="15"/>
        <v>1</v>
      </c>
      <c r="K116" s="36" t="s">
        <v>349</v>
      </c>
      <c r="L116" s="20"/>
      <c r="M116" s="1"/>
      <c r="N116" s="1"/>
      <c r="O116" s="1"/>
      <c r="P116" s="1"/>
      <c r="Q116" s="1"/>
      <c r="R116" s="1"/>
      <c r="S116" s="1"/>
      <c r="T116" s="1"/>
      <c r="U116" s="1"/>
      <c r="V116" s="1"/>
      <c r="W116" s="1"/>
      <c r="X116" s="1"/>
    </row>
    <row r="117" spans="1:24" ht="74.25" customHeight="1">
      <c r="A117" s="65" t="s">
        <v>243</v>
      </c>
      <c r="B117" s="13" t="s">
        <v>252</v>
      </c>
      <c r="C117" s="13" t="s">
        <v>253</v>
      </c>
      <c r="D117" s="21" t="s">
        <v>14</v>
      </c>
      <c r="E117" s="14" t="s">
        <v>24</v>
      </c>
      <c r="F117" s="15">
        <v>0.95</v>
      </c>
      <c r="G117" s="28">
        <v>12806026000</v>
      </c>
      <c r="H117" s="28">
        <v>15281095000</v>
      </c>
      <c r="I117" s="35">
        <f t="shared" si="14"/>
        <v>0.83803065159924728</v>
      </c>
      <c r="J117" s="18">
        <f t="shared" si="15"/>
        <v>0.88213752799920775</v>
      </c>
      <c r="K117" s="36" t="s">
        <v>350</v>
      </c>
      <c r="L117" s="20"/>
      <c r="M117" s="1"/>
      <c r="N117" s="1"/>
      <c r="O117" s="1"/>
      <c r="P117" s="1"/>
      <c r="Q117" s="1"/>
      <c r="R117" s="1"/>
      <c r="S117" s="1"/>
      <c r="T117" s="1"/>
      <c r="U117" s="1"/>
      <c r="V117" s="1"/>
      <c r="W117" s="1"/>
      <c r="X117" s="1"/>
    </row>
    <row r="118" spans="1:24" ht="68.25" customHeight="1">
      <c r="A118" s="65" t="s">
        <v>243</v>
      </c>
      <c r="B118" s="13" t="s">
        <v>254</v>
      </c>
      <c r="C118" s="13" t="s">
        <v>255</v>
      </c>
      <c r="D118" s="21" t="s">
        <v>14</v>
      </c>
      <c r="E118" s="14" t="s">
        <v>21</v>
      </c>
      <c r="F118" s="15">
        <v>1</v>
      </c>
      <c r="G118" s="21">
        <v>2</v>
      </c>
      <c r="H118" s="21">
        <v>2</v>
      </c>
      <c r="I118" s="15">
        <f t="shared" si="14"/>
        <v>1</v>
      </c>
      <c r="J118" s="18">
        <f t="shared" si="15"/>
        <v>1</v>
      </c>
      <c r="K118" s="36" t="s">
        <v>351</v>
      </c>
      <c r="L118" s="20"/>
      <c r="M118" s="1"/>
      <c r="N118" s="1"/>
      <c r="O118" s="1"/>
      <c r="P118" s="1"/>
      <c r="Q118" s="1"/>
      <c r="R118" s="1"/>
      <c r="S118" s="1"/>
      <c r="T118" s="1"/>
      <c r="U118" s="1"/>
      <c r="V118" s="1"/>
      <c r="W118" s="1"/>
      <c r="X118" s="1"/>
    </row>
    <row r="119" spans="1:24" ht="60">
      <c r="A119" s="65" t="s">
        <v>243</v>
      </c>
      <c r="B119" s="13" t="s">
        <v>256</v>
      </c>
      <c r="C119" s="13" t="s">
        <v>257</v>
      </c>
      <c r="D119" s="21" t="s">
        <v>14</v>
      </c>
      <c r="E119" s="14" t="s">
        <v>18</v>
      </c>
      <c r="F119" s="15">
        <v>1</v>
      </c>
      <c r="G119" s="21">
        <v>918</v>
      </c>
      <c r="H119" s="21">
        <v>918</v>
      </c>
      <c r="I119" s="18">
        <f t="shared" si="14"/>
        <v>1</v>
      </c>
      <c r="J119" s="18">
        <f t="shared" si="15"/>
        <v>1</v>
      </c>
      <c r="K119" s="59" t="s">
        <v>419</v>
      </c>
      <c r="L119" s="19"/>
      <c r="M119" s="1"/>
      <c r="N119" s="1"/>
      <c r="O119" s="1"/>
      <c r="P119" s="1"/>
      <c r="Q119" s="1"/>
      <c r="R119" s="1"/>
      <c r="S119" s="1"/>
      <c r="T119" s="1"/>
      <c r="U119" s="1"/>
      <c r="V119" s="1"/>
      <c r="W119" s="1"/>
      <c r="X119" s="1"/>
    </row>
    <row r="120" spans="1:24" ht="54.75" customHeight="1">
      <c r="A120" s="66" t="s">
        <v>258</v>
      </c>
      <c r="B120" s="13" t="s">
        <v>259</v>
      </c>
      <c r="C120" s="13" t="s">
        <v>260</v>
      </c>
      <c r="D120" s="21" t="s">
        <v>36</v>
      </c>
      <c r="E120" s="14" t="s">
        <v>24</v>
      </c>
      <c r="F120" s="22">
        <v>0</v>
      </c>
      <c r="G120" s="14">
        <v>0</v>
      </c>
      <c r="H120" s="14">
        <v>6</v>
      </c>
      <c r="I120" s="14">
        <f t="shared" si="14"/>
        <v>0</v>
      </c>
      <c r="J120" s="15">
        <v>1</v>
      </c>
      <c r="K120" s="36" t="s">
        <v>365</v>
      </c>
      <c r="L120" s="19"/>
      <c r="M120" s="1"/>
      <c r="N120" s="1"/>
      <c r="O120" s="1"/>
      <c r="P120" s="1"/>
      <c r="Q120" s="1"/>
      <c r="R120" s="1"/>
      <c r="S120" s="1"/>
      <c r="T120" s="1"/>
      <c r="U120" s="1"/>
      <c r="V120" s="1"/>
      <c r="W120" s="1"/>
      <c r="X120" s="1"/>
    </row>
    <row r="121" spans="1:24" ht="50.25" customHeight="1">
      <c r="A121" s="65" t="s">
        <v>258</v>
      </c>
      <c r="B121" s="13" t="s">
        <v>261</v>
      </c>
      <c r="C121" s="13" t="s">
        <v>262</v>
      </c>
      <c r="D121" s="21" t="s">
        <v>14</v>
      </c>
      <c r="E121" s="14" t="s">
        <v>24</v>
      </c>
      <c r="F121" s="15">
        <v>1</v>
      </c>
      <c r="G121" s="21">
        <v>11</v>
      </c>
      <c r="H121" s="21">
        <v>11</v>
      </c>
      <c r="I121" s="15">
        <f t="shared" si="14"/>
        <v>1</v>
      </c>
      <c r="J121" s="18">
        <f t="shared" si="15"/>
        <v>1</v>
      </c>
      <c r="K121" s="59" t="s">
        <v>366</v>
      </c>
      <c r="L121" s="19"/>
      <c r="M121" s="1"/>
      <c r="N121" s="1"/>
      <c r="O121" s="1"/>
      <c r="P121" s="1"/>
      <c r="Q121" s="1"/>
      <c r="R121" s="1"/>
      <c r="S121" s="1"/>
      <c r="T121" s="1"/>
      <c r="U121" s="1"/>
      <c r="V121" s="1"/>
      <c r="W121" s="1"/>
      <c r="X121" s="1"/>
    </row>
    <row r="122" spans="1:24" ht="45">
      <c r="A122" s="65" t="s">
        <v>258</v>
      </c>
      <c r="B122" s="13" t="s">
        <v>263</v>
      </c>
      <c r="C122" s="13" t="s">
        <v>264</v>
      </c>
      <c r="D122" s="21" t="s">
        <v>14</v>
      </c>
      <c r="E122" s="14" t="s">
        <v>24</v>
      </c>
      <c r="F122" s="15">
        <v>1</v>
      </c>
      <c r="G122" s="21">
        <v>11</v>
      </c>
      <c r="H122" s="21">
        <v>11</v>
      </c>
      <c r="I122" s="15">
        <f t="shared" ref="I122:I129" si="16">+G122/H122</f>
        <v>1</v>
      </c>
      <c r="J122" s="18">
        <f t="shared" ref="J122:J128" si="17">+I122/F122</f>
        <v>1</v>
      </c>
      <c r="K122" s="59" t="s">
        <v>367</v>
      </c>
      <c r="L122" s="19"/>
      <c r="M122" s="1"/>
      <c r="N122" s="1"/>
      <c r="O122" s="1"/>
      <c r="P122" s="1"/>
      <c r="Q122" s="1"/>
      <c r="R122" s="1"/>
      <c r="S122" s="1"/>
      <c r="T122" s="1"/>
      <c r="U122" s="1"/>
      <c r="V122" s="1"/>
      <c r="W122" s="1"/>
      <c r="X122" s="1"/>
    </row>
    <row r="123" spans="1:24" ht="30" hidden="1">
      <c r="A123" s="13" t="s">
        <v>258</v>
      </c>
      <c r="B123" s="13" t="s">
        <v>265</v>
      </c>
      <c r="C123" s="13" t="s">
        <v>265</v>
      </c>
      <c r="D123" s="21" t="s">
        <v>36</v>
      </c>
      <c r="E123" s="14" t="s">
        <v>48</v>
      </c>
      <c r="F123" s="30">
        <v>0</v>
      </c>
      <c r="G123" s="14"/>
      <c r="H123" s="31"/>
      <c r="I123" s="15"/>
      <c r="J123" s="18"/>
      <c r="K123" s="59"/>
      <c r="L123" s="19"/>
      <c r="M123" s="1"/>
      <c r="N123" s="1"/>
      <c r="O123" s="1"/>
      <c r="P123" s="1"/>
      <c r="Q123" s="1"/>
      <c r="R123" s="1"/>
      <c r="S123" s="1"/>
      <c r="T123" s="1"/>
      <c r="U123" s="1"/>
      <c r="V123" s="1"/>
      <c r="W123" s="1"/>
      <c r="X123" s="1"/>
    </row>
    <row r="124" spans="1:24" ht="45">
      <c r="A124" s="65" t="s">
        <v>258</v>
      </c>
      <c r="B124" s="13" t="s">
        <v>266</v>
      </c>
      <c r="C124" s="13" t="s">
        <v>267</v>
      </c>
      <c r="D124" s="21" t="s">
        <v>14</v>
      </c>
      <c r="E124" s="14" t="s">
        <v>24</v>
      </c>
      <c r="F124" s="39" t="s">
        <v>268</v>
      </c>
      <c r="G124" s="14">
        <v>0</v>
      </c>
      <c r="H124" s="14">
        <v>6</v>
      </c>
      <c r="I124" s="14">
        <f t="shared" ref="I124" si="18">+G124/H124</f>
        <v>0</v>
      </c>
      <c r="J124" s="15">
        <v>1</v>
      </c>
      <c r="K124" s="36" t="s">
        <v>368</v>
      </c>
      <c r="L124" s="19"/>
      <c r="M124" s="1"/>
      <c r="N124" s="1"/>
      <c r="O124" s="1"/>
      <c r="P124" s="1"/>
      <c r="Q124" s="1"/>
      <c r="R124" s="1"/>
      <c r="S124" s="1"/>
      <c r="T124" s="1"/>
      <c r="U124" s="1"/>
      <c r="V124" s="1"/>
      <c r="W124" s="1"/>
      <c r="X124" s="1"/>
    </row>
    <row r="125" spans="1:24" ht="108">
      <c r="A125" s="69" t="s">
        <v>258</v>
      </c>
      <c r="B125" s="41" t="s">
        <v>269</v>
      </c>
      <c r="C125" s="13" t="s">
        <v>253</v>
      </c>
      <c r="D125" s="21" t="s">
        <v>14</v>
      </c>
      <c r="E125" s="14" t="s">
        <v>24</v>
      </c>
      <c r="F125" s="15">
        <v>0.95</v>
      </c>
      <c r="G125" s="40">
        <v>1517309</v>
      </c>
      <c r="H125" s="40">
        <v>5556662</v>
      </c>
      <c r="I125" s="15">
        <f t="shared" si="16"/>
        <v>0.27306123712401437</v>
      </c>
      <c r="J125" s="18">
        <f t="shared" si="17"/>
        <v>0.28743288118317301</v>
      </c>
      <c r="K125" s="60" t="s">
        <v>369</v>
      </c>
      <c r="L125" s="19"/>
      <c r="M125" s="1"/>
      <c r="N125" s="1"/>
      <c r="O125" s="1"/>
      <c r="P125" s="1"/>
      <c r="Q125" s="1"/>
      <c r="R125" s="1"/>
      <c r="S125" s="1"/>
      <c r="T125" s="1"/>
      <c r="U125" s="1"/>
      <c r="V125" s="1"/>
      <c r="W125" s="1"/>
      <c r="X125" s="1"/>
    </row>
    <row r="126" spans="1:24" ht="60">
      <c r="A126" s="65" t="s">
        <v>258</v>
      </c>
      <c r="B126" s="13" t="s">
        <v>23</v>
      </c>
      <c r="C126" s="13" t="s">
        <v>270</v>
      </c>
      <c r="D126" s="21" t="s">
        <v>14</v>
      </c>
      <c r="E126" s="14" t="s">
        <v>24</v>
      </c>
      <c r="F126" s="15">
        <v>1</v>
      </c>
      <c r="G126" s="21">
        <v>100</v>
      </c>
      <c r="H126" s="21">
        <v>100</v>
      </c>
      <c r="I126" s="15">
        <f t="shared" si="16"/>
        <v>1</v>
      </c>
      <c r="J126" s="18">
        <f t="shared" si="17"/>
        <v>1</v>
      </c>
      <c r="K126" s="59" t="s">
        <v>370</v>
      </c>
      <c r="L126" s="12"/>
      <c r="M126" s="1"/>
      <c r="N126" s="1"/>
      <c r="O126" s="1"/>
      <c r="P126" s="1"/>
      <c r="Q126" s="1"/>
      <c r="R126" s="1"/>
      <c r="S126" s="1"/>
      <c r="T126" s="1"/>
      <c r="U126" s="1"/>
      <c r="V126" s="1"/>
      <c r="W126" s="1"/>
      <c r="X126" s="1"/>
    </row>
    <row r="127" spans="1:24" ht="60" hidden="1">
      <c r="A127" s="48" t="s">
        <v>258</v>
      </c>
      <c r="B127" s="13" t="s">
        <v>271</v>
      </c>
      <c r="C127" s="13" t="s">
        <v>272</v>
      </c>
      <c r="D127" s="21" t="s">
        <v>14</v>
      </c>
      <c r="E127" s="14" t="s">
        <v>61</v>
      </c>
      <c r="F127" s="15">
        <v>0.2</v>
      </c>
      <c r="G127" s="21"/>
      <c r="H127" s="21"/>
      <c r="I127" s="15"/>
      <c r="J127" s="18"/>
      <c r="K127" s="61"/>
      <c r="L127" s="12"/>
      <c r="M127" s="1"/>
      <c r="N127" s="1"/>
      <c r="O127" s="1"/>
      <c r="P127" s="1"/>
      <c r="Q127" s="1"/>
      <c r="R127" s="1"/>
      <c r="S127" s="1"/>
      <c r="T127" s="1"/>
      <c r="U127" s="1"/>
      <c r="V127" s="1"/>
      <c r="W127" s="1"/>
      <c r="X127" s="1"/>
    </row>
    <row r="128" spans="1:24" ht="30">
      <c r="A128" s="65" t="s">
        <v>258</v>
      </c>
      <c r="B128" s="13" t="s">
        <v>273</v>
      </c>
      <c r="C128" s="13" t="s">
        <v>274</v>
      </c>
      <c r="D128" s="21" t="s">
        <v>14</v>
      </c>
      <c r="E128" s="14" t="s">
        <v>18</v>
      </c>
      <c r="F128" s="15">
        <v>0.8</v>
      </c>
      <c r="G128" s="21">
        <v>23</v>
      </c>
      <c r="H128" s="21">
        <v>23</v>
      </c>
      <c r="I128" s="15">
        <f t="shared" si="16"/>
        <v>1</v>
      </c>
      <c r="J128" s="18">
        <f t="shared" si="17"/>
        <v>1.25</v>
      </c>
      <c r="K128" s="61" t="s">
        <v>371</v>
      </c>
      <c r="L128" s="19"/>
      <c r="M128" s="1"/>
      <c r="N128" s="1"/>
      <c r="O128" s="1"/>
      <c r="P128" s="1"/>
      <c r="Q128" s="1"/>
      <c r="R128" s="1"/>
      <c r="S128" s="1"/>
      <c r="T128" s="1"/>
      <c r="U128" s="1"/>
      <c r="V128" s="1"/>
      <c r="W128" s="1"/>
      <c r="X128" s="1"/>
    </row>
    <row r="129" spans="1:26" ht="90">
      <c r="A129" s="69" t="s">
        <v>258</v>
      </c>
      <c r="B129" s="13" t="s">
        <v>275</v>
      </c>
      <c r="C129" s="13" t="s">
        <v>276</v>
      </c>
      <c r="D129" s="21" t="s">
        <v>14</v>
      </c>
      <c r="E129" s="14" t="s">
        <v>24</v>
      </c>
      <c r="F129" s="15" t="s">
        <v>277</v>
      </c>
      <c r="G129" s="21">
        <v>24</v>
      </c>
      <c r="H129" s="21">
        <v>25</v>
      </c>
      <c r="I129" s="15">
        <f t="shared" si="16"/>
        <v>0.96</v>
      </c>
      <c r="J129" s="18">
        <v>1</v>
      </c>
      <c r="K129" s="49" t="s">
        <v>372</v>
      </c>
      <c r="L129" s="12"/>
      <c r="M129" s="1"/>
      <c r="N129" s="1"/>
      <c r="O129" s="1"/>
      <c r="P129" s="1"/>
      <c r="Q129" s="1"/>
      <c r="R129" s="1"/>
      <c r="S129" s="1"/>
      <c r="T129" s="1"/>
      <c r="U129" s="1"/>
      <c r="V129" s="1"/>
      <c r="W129" s="1"/>
      <c r="X129" s="1"/>
    </row>
    <row r="130" spans="1:26" ht="60" hidden="1" customHeight="1">
      <c r="A130" s="48" t="s">
        <v>258</v>
      </c>
      <c r="B130" s="13" t="s">
        <v>278</v>
      </c>
      <c r="C130" s="13" t="s">
        <v>279</v>
      </c>
      <c r="D130" s="21" t="s">
        <v>14</v>
      </c>
      <c r="E130" s="14" t="s">
        <v>61</v>
      </c>
      <c r="F130" s="15">
        <v>0.9</v>
      </c>
      <c r="G130" s="14"/>
      <c r="H130" s="14"/>
      <c r="I130" s="15"/>
      <c r="J130" s="18"/>
      <c r="K130" s="62"/>
      <c r="L130" s="19"/>
      <c r="M130" s="1"/>
      <c r="N130" s="1"/>
      <c r="O130" s="1"/>
      <c r="P130" s="1"/>
      <c r="Q130" s="1"/>
      <c r="R130" s="1"/>
      <c r="S130" s="1"/>
      <c r="T130" s="1"/>
      <c r="U130" s="1"/>
      <c r="V130" s="1"/>
      <c r="W130" s="1"/>
      <c r="X130" s="1"/>
    </row>
    <row r="131" spans="1:26" ht="30" customHeight="1">
      <c r="A131" s="65" t="s">
        <v>280</v>
      </c>
      <c r="B131" s="13" t="s">
        <v>281</v>
      </c>
      <c r="C131" s="13" t="s">
        <v>282</v>
      </c>
      <c r="D131" s="21" t="s">
        <v>14</v>
      </c>
      <c r="E131" s="14" t="s">
        <v>18</v>
      </c>
      <c r="F131" s="15">
        <v>1</v>
      </c>
      <c r="G131" s="14" t="s">
        <v>463</v>
      </c>
      <c r="H131" s="14" t="s">
        <v>463</v>
      </c>
      <c r="I131" s="14" t="s">
        <v>463</v>
      </c>
      <c r="J131" s="14" t="s">
        <v>463</v>
      </c>
      <c r="K131" s="36"/>
      <c r="L131" s="19"/>
      <c r="M131" s="1"/>
      <c r="N131" s="1"/>
      <c r="O131" s="1"/>
      <c r="P131" s="1"/>
      <c r="Q131" s="1"/>
      <c r="R131" s="1"/>
      <c r="S131" s="1"/>
      <c r="T131" s="1"/>
      <c r="U131" s="1"/>
      <c r="V131" s="1"/>
      <c r="W131" s="1"/>
      <c r="X131" s="1"/>
    </row>
    <row r="132" spans="1:26" ht="127.5" customHeight="1">
      <c r="A132" s="65" t="s">
        <v>280</v>
      </c>
      <c r="B132" s="13" t="s">
        <v>283</v>
      </c>
      <c r="C132" s="13" t="s">
        <v>284</v>
      </c>
      <c r="D132" s="21" t="s">
        <v>14</v>
      </c>
      <c r="E132" s="14" t="s">
        <v>18</v>
      </c>
      <c r="F132" s="15" t="s">
        <v>285</v>
      </c>
      <c r="G132" s="14">
        <v>4</v>
      </c>
      <c r="H132" s="14">
        <v>104</v>
      </c>
      <c r="I132" s="15">
        <f>+G132/H132</f>
        <v>3.8461538461538464E-2</v>
      </c>
      <c r="J132" s="18">
        <f>+I132/8%</f>
        <v>0.48076923076923078</v>
      </c>
      <c r="K132" s="49" t="s">
        <v>454</v>
      </c>
      <c r="L132" s="19"/>
      <c r="M132" s="1"/>
      <c r="N132" s="1"/>
      <c r="O132" s="1"/>
      <c r="P132" s="1"/>
      <c r="Q132" s="1"/>
      <c r="R132" s="1"/>
      <c r="S132" s="1"/>
      <c r="T132" s="1"/>
      <c r="U132" s="1"/>
      <c r="V132" s="1"/>
      <c r="W132" s="1"/>
      <c r="X132" s="1"/>
    </row>
    <row r="133" spans="1:26" ht="60" customHeight="1">
      <c r="A133" s="65" t="s">
        <v>280</v>
      </c>
      <c r="B133" s="13" t="s">
        <v>286</v>
      </c>
      <c r="C133" s="13" t="s">
        <v>287</v>
      </c>
      <c r="D133" s="21" t="s">
        <v>14</v>
      </c>
      <c r="E133" s="14" t="s">
        <v>18</v>
      </c>
      <c r="F133" s="15">
        <v>1</v>
      </c>
      <c r="G133" s="14">
        <v>1</v>
      </c>
      <c r="H133" s="14">
        <v>1</v>
      </c>
      <c r="I133" s="15">
        <f>+G133/H133</f>
        <v>1</v>
      </c>
      <c r="J133" s="18">
        <f>+I133/F133</f>
        <v>1</v>
      </c>
      <c r="K133" s="36" t="s">
        <v>412</v>
      </c>
      <c r="L133" s="19"/>
      <c r="M133" s="1"/>
      <c r="N133" s="1"/>
      <c r="O133" s="1"/>
      <c r="P133" s="1"/>
      <c r="Q133" s="1"/>
      <c r="R133" s="1"/>
      <c r="S133" s="1"/>
      <c r="T133" s="1"/>
      <c r="U133" s="1"/>
      <c r="V133" s="1"/>
      <c r="W133" s="1"/>
      <c r="X133" s="1"/>
    </row>
    <row r="134" spans="1:26" ht="150" customHeight="1">
      <c r="A134" s="66" t="s">
        <v>280</v>
      </c>
      <c r="B134" s="13" t="s">
        <v>288</v>
      </c>
      <c r="C134" s="13" t="s">
        <v>289</v>
      </c>
      <c r="D134" s="21" t="s">
        <v>36</v>
      </c>
      <c r="E134" s="14" t="s">
        <v>21</v>
      </c>
      <c r="F134" s="22">
        <v>0</v>
      </c>
      <c r="G134" s="14">
        <v>0</v>
      </c>
      <c r="H134" s="14">
        <v>0</v>
      </c>
      <c r="I134" s="14">
        <v>0</v>
      </c>
      <c r="J134" s="18">
        <v>1</v>
      </c>
      <c r="K134" s="36" t="s">
        <v>464</v>
      </c>
      <c r="L134" s="19"/>
      <c r="M134" s="1"/>
      <c r="N134" s="1"/>
      <c r="O134" s="1"/>
      <c r="P134" s="1"/>
      <c r="Q134" s="1"/>
      <c r="R134" s="1"/>
      <c r="S134" s="1"/>
      <c r="T134" s="1"/>
      <c r="U134" s="1"/>
      <c r="V134" s="1"/>
      <c r="W134" s="1"/>
      <c r="X134" s="1"/>
    </row>
    <row r="135" spans="1:26" ht="75" customHeight="1">
      <c r="A135" s="66" t="s">
        <v>280</v>
      </c>
      <c r="B135" s="13" t="s">
        <v>290</v>
      </c>
      <c r="C135" s="13" t="s">
        <v>291</v>
      </c>
      <c r="D135" s="21" t="s">
        <v>36</v>
      </c>
      <c r="E135" s="14" t="s">
        <v>21</v>
      </c>
      <c r="F135" s="22">
        <v>0</v>
      </c>
      <c r="G135" s="14">
        <v>0</v>
      </c>
      <c r="H135" s="14">
        <v>0</v>
      </c>
      <c r="I135" s="14">
        <v>0</v>
      </c>
      <c r="J135" s="18">
        <v>1</v>
      </c>
      <c r="K135" s="36" t="s">
        <v>413</v>
      </c>
      <c r="L135" s="12"/>
      <c r="M135" s="1"/>
      <c r="N135" s="1"/>
      <c r="O135" s="1"/>
      <c r="P135" s="1"/>
      <c r="Q135" s="1"/>
      <c r="R135" s="1"/>
      <c r="S135" s="1"/>
      <c r="T135" s="1"/>
      <c r="U135" s="1"/>
      <c r="V135" s="1"/>
      <c r="W135" s="1"/>
      <c r="X135" s="1"/>
    </row>
    <row r="136" spans="1:26" ht="60" hidden="1">
      <c r="A136" s="48" t="s">
        <v>280</v>
      </c>
      <c r="B136" s="13" t="s">
        <v>292</v>
      </c>
      <c r="C136" s="13" t="s">
        <v>293</v>
      </c>
      <c r="D136" s="21" t="s">
        <v>14</v>
      </c>
      <c r="E136" s="14" t="s">
        <v>61</v>
      </c>
      <c r="F136" s="15">
        <v>1</v>
      </c>
      <c r="G136" s="14"/>
      <c r="H136" s="14"/>
      <c r="I136" s="15"/>
      <c r="J136" s="18"/>
      <c r="K136" s="48"/>
      <c r="L136" s="12"/>
      <c r="M136" s="1"/>
      <c r="N136" s="1"/>
      <c r="O136" s="1"/>
      <c r="P136" s="1"/>
      <c r="Q136" s="1"/>
      <c r="R136" s="1"/>
      <c r="S136" s="1"/>
      <c r="T136" s="1"/>
      <c r="U136" s="1"/>
      <c r="V136" s="1"/>
      <c r="W136" s="1"/>
      <c r="X136" s="1"/>
      <c r="Y136" s="1"/>
      <c r="Z136" s="1"/>
    </row>
    <row r="137" spans="1:26" ht="60">
      <c r="A137" s="65" t="s">
        <v>280</v>
      </c>
      <c r="B137" s="13" t="s">
        <v>294</v>
      </c>
      <c r="C137" s="13" t="s">
        <v>295</v>
      </c>
      <c r="D137" s="21" t="s">
        <v>14</v>
      </c>
      <c r="E137" s="14" t="s">
        <v>18</v>
      </c>
      <c r="F137" s="15">
        <v>1</v>
      </c>
      <c r="G137" s="14">
        <v>1</v>
      </c>
      <c r="H137" s="14">
        <v>1</v>
      </c>
      <c r="I137" s="15">
        <f t="shared" ref="I137:I143" si="19">+G137/H137</f>
        <v>1</v>
      </c>
      <c r="J137" s="18">
        <f t="shared" ref="J137:J143" si="20">+I137/F137</f>
        <v>1</v>
      </c>
      <c r="K137" s="48" t="s">
        <v>414</v>
      </c>
      <c r="L137" s="19"/>
      <c r="M137" s="1"/>
      <c r="N137" s="1"/>
      <c r="O137" s="1"/>
      <c r="P137" s="1"/>
      <c r="Q137" s="1"/>
      <c r="R137" s="1"/>
      <c r="S137" s="1"/>
      <c r="T137" s="1"/>
      <c r="U137" s="1"/>
      <c r="V137" s="1"/>
      <c r="W137" s="1"/>
      <c r="X137" s="1"/>
    </row>
    <row r="138" spans="1:26" ht="90">
      <c r="A138" s="65" t="s">
        <v>280</v>
      </c>
      <c r="B138" s="13" t="s">
        <v>296</v>
      </c>
      <c r="C138" s="13" t="s">
        <v>297</v>
      </c>
      <c r="D138" s="21" t="s">
        <v>14</v>
      </c>
      <c r="E138" s="14" t="s">
        <v>21</v>
      </c>
      <c r="F138" s="15">
        <v>1</v>
      </c>
      <c r="G138" s="14">
        <v>41</v>
      </c>
      <c r="H138" s="14">
        <v>41</v>
      </c>
      <c r="I138" s="15">
        <f t="shared" si="19"/>
        <v>1</v>
      </c>
      <c r="J138" s="18">
        <f t="shared" si="20"/>
        <v>1</v>
      </c>
      <c r="K138" s="59" t="s">
        <v>415</v>
      </c>
      <c r="L138" s="19"/>
      <c r="M138" s="1"/>
      <c r="N138" s="1"/>
      <c r="O138" s="1"/>
      <c r="P138" s="1"/>
      <c r="Q138" s="1"/>
      <c r="R138" s="1"/>
      <c r="S138" s="1"/>
      <c r="T138" s="1"/>
      <c r="U138" s="1"/>
      <c r="V138" s="1"/>
      <c r="W138" s="1"/>
      <c r="X138" s="1"/>
    </row>
    <row r="139" spans="1:26" ht="60">
      <c r="A139" s="65" t="s">
        <v>280</v>
      </c>
      <c r="B139" s="13" t="s">
        <v>298</v>
      </c>
      <c r="C139" s="13" t="s">
        <v>299</v>
      </c>
      <c r="D139" s="21" t="s">
        <v>14</v>
      </c>
      <c r="E139" s="14" t="s">
        <v>18</v>
      </c>
      <c r="F139" s="15">
        <v>0.9</v>
      </c>
      <c r="G139" s="14">
        <v>78</v>
      </c>
      <c r="H139" s="14">
        <v>78</v>
      </c>
      <c r="I139" s="15">
        <f t="shared" ref="I139" si="21">+G139/H139</f>
        <v>1</v>
      </c>
      <c r="J139" s="18">
        <f t="shared" ref="J139" si="22">+I139/F139</f>
        <v>1.1111111111111112</v>
      </c>
      <c r="K139" s="49" t="s">
        <v>455</v>
      </c>
      <c r="L139" s="19"/>
      <c r="M139" s="1"/>
      <c r="N139" s="1"/>
      <c r="O139" s="1"/>
      <c r="P139" s="1"/>
      <c r="Q139" s="1"/>
      <c r="R139" s="1"/>
      <c r="S139" s="1"/>
      <c r="T139" s="1"/>
      <c r="U139" s="1"/>
      <c r="V139" s="1"/>
      <c r="W139" s="1"/>
      <c r="X139" s="1"/>
    </row>
    <row r="140" spans="1:26" ht="60">
      <c r="A140" s="65" t="s">
        <v>280</v>
      </c>
      <c r="B140" s="13" t="s">
        <v>300</v>
      </c>
      <c r="C140" s="13" t="s">
        <v>301</v>
      </c>
      <c r="D140" s="21" t="s">
        <v>14</v>
      </c>
      <c r="E140" s="14" t="s">
        <v>21</v>
      </c>
      <c r="F140" s="15">
        <v>0.92</v>
      </c>
      <c r="G140" s="14">
        <v>2</v>
      </c>
      <c r="H140" s="14">
        <v>3</v>
      </c>
      <c r="I140" s="15">
        <f t="shared" ref="I140" si="23">+G140/H140</f>
        <v>0.66666666666666663</v>
      </c>
      <c r="J140" s="18">
        <f t="shared" ref="J140" si="24">+I140/F140</f>
        <v>0.72463768115942018</v>
      </c>
      <c r="K140" s="49" t="s">
        <v>456</v>
      </c>
      <c r="L140" s="19"/>
      <c r="M140" s="1"/>
      <c r="N140" s="1"/>
      <c r="O140" s="1"/>
      <c r="P140" s="1"/>
      <c r="Q140" s="1"/>
      <c r="R140" s="1"/>
      <c r="S140" s="1"/>
      <c r="T140" s="1"/>
      <c r="U140" s="1"/>
      <c r="V140" s="1"/>
      <c r="W140" s="1"/>
      <c r="X140" s="1"/>
    </row>
    <row r="141" spans="1:26" ht="60">
      <c r="A141" s="65" t="s">
        <v>280</v>
      </c>
      <c r="B141" s="13" t="s">
        <v>302</v>
      </c>
      <c r="C141" s="13" t="s">
        <v>303</v>
      </c>
      <c r="D141" s="21" t="s">
        <v>14</v>
      </c>
      <c r="E141" s="14" t="s">
        <v>21</v>
      </c>
      <c r="F141" s="15">
        <v>0.92</v>
      </c>
      <c r="G141" s="14">
        <v>62</v>
      </c>
      <c r="H141" s="14">
        <v>89</v>
      </c>
      <c r="I141" s="15">
        <f t="shared" si="19"/>
        <v>0.6966292134831461</v>
      </c>
      <c r="J141" s="18">
        <f t="shared" si="20"/>
        <v>0.75720566682950663</v>
      </c>
      <c r="K141" s="36" t="s">
        <v>416</v>
      </c>
      <c r="L141" s="19"/>
      <c r="M141" s="1"/>
      <c r="N141" s="1"/>
      <c r="O141" s="1"/>
      <c r="P141" s="1"/>
      <c r="Q141" s="1"/>
      <c r="R141" s="1"/>
      <c r="S141" s="1"/>
      <c r="T141" s="1"/>
      <c r="U141" s="1"/>
      <c r="V141" s="1"/>
      <c r="W141" s="1"/>
      <c r="X141" s="1"/>
    </row>
    <row r="142" spans="1:26" ht="75" customHeight="1">
      <c r="A142" s="65" t="s">
        <v>280</v>
      </c>
      <c r="B142" s="13" t="s">
        <v>304</v>
      </c>
      <c r="C142" s="13" t="s">
        <v>305</v>
      </c>
      <c r="D142" s="21" t="s">
        <v>14</v>
      </c>
      <c r="E142" s="14" t="s">
        <v>18</v>
      </c>
      <c r="F142" s="15">
        <v>0.95</v>
      </c>
      <c r="G142" s="14">
        <v>26</v>
      </c>
      <c r="H142" s="14">
        <v>26</v>
      </c>
      <c r="I142" s="15">
        <f t="shared" si="19"/>
        <v>1</v>
      </c>
      <c r="J142" s="18">
        <f t="shared" si="20"/>
        <v>1.0526315789473684</v>
      </c>
      <c r="K142" s="51" t="s">
        <v>465</v>
      </c>
      <c r="L142" s="19"/>
      <c r="M142" s="1"/>
      <c r="N142" s="1"/>
      <c r="O142" s="1"/>
      <c r="P142" s="1"/>
      <c r="Q142" s="1"/>
      <c r="R142" s="1"/>
      <c r="S142" s="1"/>
      <c r="T142" s="1"/>
      <c r="U142" s="1"/>
      <c r="V142" s="1"/>
      <c r="W142" s="1"/>
      <c r="X142" s="1"/>
    </row>
    <row r="143" spans="1:26" ht="75">
      <c r="A143" s="65" t="s">
        <v>280</v>
      </c>
      <c r="B143" s="13" t="s">
        <v>306</v>
      </c>
      <c r="C143" s="13" t="s">
        <v>307</v>
      </c>
      <c r="D143" s="21" t="s">
        <v>14</v>
      </c>
      <c r="E143" s="14" t="s">
        <v>18</v>
      </c>
      <c r="F143" s="15">
        <v>1</v>
      </c>
      <c r="G143" s="14">
        <v>1</v>
      </c>
      <c r="H143" s="14">
        <v>1</v>
      </c>
      <c r="I143" s="15">
        <f t="shared" si="19"/>
        <v>1</v>
      </c>
      <c r="J143" s="18">
        <f t="shared" si="20"/>
        <v>1</v>
      </c>
      <c r="K143" s="36" t="s">
        <v>417</v>
      </c>
      <c r="L143" s="19"/>
      <c r="M143" s="1"/>
      <c r="N143" s="1"/>
      <c r="O143" s="1"/>
      <c r="P143" s="1"/>
      <c r="Q143" s="1"/>
      <c r="R143" s="1"/>
      <c r="S143" s="1"/>
      <c r="T143" s="1"/>
      <c r="U143" s="1"/>
      <c r="V143" s="1"/>
      <c r="W143" s="1"/>
      <c r="X143" s="1"/>
    </row>
    <row r="144" spans="1:26" ht="60">
      <c r="A144" s="65" t="s">
        <v>308</v>
      </c>
      <c r="B144" s="13" t="s">
        <v>309</v>
      </c>
      <c r="C144" s="13" t="s">
        <v>310</v>
      </c>
      <c r="D144" s="21" t="s">
        <v>14</v>
      </c>
      <c r="E144" s="14" t="s">
        <v>21</v>
      </c>
      <c r="F144" s="15">
        <v>0.9</v>
      </c>
      <c r="G144" s="14">
        <v>132</v>
      </c>
      <c r="H144" s="14">
        <v>132</v>
      </c>
      <c r="I144" s="15">
        <f>G144/H144</f>
        <v>1</v>
      </c>
      <c r="J144" s="15">
        <f>I144/F144</f>
        <v>1.1111111111111112</v>
      </c>
      <c r="K144" s="49" t="s">
        <v>439</v>
      </c>
      <c r="L144" s="19"/>
      <c r="M144" s="1"/>
      <c r="N144" s="1"/>
      <c r="O144" s="1"/>
      <c r="P144" s="1"/>
      <c r="Q144" s="1"/>
      <c r="R144" s="1"/>
      <c r="S144" s="1"/>
      <c r="T144" s="1"/>
      <c r="U144" s="1"/>
      <c r="V144" s="1"/>
      <c r="W144" s="1"/>
      <c r="X144" s="1"/>
    </row>
    <row r="145" spans="1:24" ht="60">
      <c r="A145" s="66" t="s">
        <v>308</v>
      </c>
      <c r="B145" s="13" t="s">
        <v>311</v>
      </c>
      <c r="C145" s="13" t="s">
        <v>311</v>
      </c>
      <c r="D145" s="21" t="s">
        <v>36</v>
      </c>
      <c r="E145" s="14" t="s">
        <v>24</v>
      </c>
      <c r="F145" s="14">
        <v>0</v>
      </c>
      <c r="G145" s="14">
        <v>0</v>
      </c>
      <c r="H145" s="14">
        <v>0</v>
      </c>
      <c r="I145" s="14">
        <v>0</v>
      </c>
      <c r="J145" s="15">
        <v>1</v>
      </c>
      <c r="K145" s="49" t="s">
        <v>440</v>
      </c>
      <c r="L145" s="19"/>
      <c r="M145" s="1"/>
      <c r="N145" s="1"/>
      <c r="O145" s="1"/>
      <c r="P145" s="1"/>
      <c r="Q145" s="1"/>
      <c r="R145" s="1"/>
      <c r="S145" s="1"/>
      <c r="T145" s="1"/>
      <c r="U145" s="1"/>
      <c r="V145" s="1"/>
      <c r="W145" s="1"/>
      <c r="X145" s="1"/>
    </row>
    <row r="146" spans="1:24" ht="60">
      <c r="A146" s="65" t="s">
        <v>308</v>
      </c>
      <c r="B146" s="13" t="s">
        <v>312</v>
      </c>
      <c r="C146" s="13" t="s">
        <v>313</v>
      </c>
      <c r="D146" s="21" t="s">
        <v>14</v>
      </c>
      <c r="E146" s="14" t="s">
        <v>18</v>
      </c>
      <c r="F146" s="15">
        <v>1</v>
      </c>
      <c r="G146" s="21">
        <v>365</v>
      </c>
      <c r="H146" s="21">
        <v>100</v>
      </c>
      <c r="I146" s="15">
        <f>G146/H146</f>
        <v>3.65</v>
      </c>
      <c r="J146" s="15">
        <f>I146/F146</f>
        <v>3.65</v>
      </c>
      <c r="K146" s="58" t="s">
        <v>441</v>
      </c>
      <c r="L146" s="19"/>
      <c r="M146" s="1"/>
      <c r="N146" s="1"/>
      <c r="O146" s="1"/>
      <c r="P146" s="1"/>
      <c r="Q146" s="1"/>
      <c r="R146" s="1"/>
      <c r="S146" s="1"/>
      <c r="T146" s="1"/>
      <c r="U146" s="1"/>
      <c r="V146" s="1"/>
      <c r="W146" s="1"/>
      <c r="X146" s="1"/>
    </row>
    <row r="147" spans="1:24" ht="105">
      <c r="A147" s="65" t="s">
        <v>308</v>
      </c>
      <c r="B147" s="13" t="s">
        <v>314</v>
      </c>
      <c r="C147" s="13" t="s">
        <v>315</v>
      </c>
      <c r="D147" s="21" t="s">
        <v>14</v>
      </c>
      <c r="E147" s="14" t="s">
        <v>21</v>
      </c>
      <c r="F147" s="15">
        <v>0.9</v>
      </c>
      <c r="G147" s="14">
        <v>467</v>
      </c>
      <c r="H147" s="14">
        <v>467</v>
      </c>
      <c r="I147" s="15">
        <f>G147/H147</f>
        <v>1</v>
      </c>
      <c r="J147" s="15">
        <f>I147/F147</f>
        <v>1.1111111111111112</v>
      </c>
      <c r="K147" s="49" t="s">
        <v>442</v>
      </c>
      <c r="L147" s="19"/>
      <c r="M147" s="1"/>
      <c r="N147" s="1"/>
      <c r="O147" s="1"/>
      <c r="P147" s="1"/>
      <c r="Q147" s="1"/>
      <c r="R147" s="1"/>
      <c r="S147" s="1"/>
      <c r="T147" s="1"/>
      <c r="U147" s="1"/>
      <c r="V147" s="1"/>
      <c r="W147" s="1"/>
      <c r="X147" s="1"/>
    </row>
    <row r="148" spans="1:24" ht="150">
      <c r="A148" s="65" t="s">
        <v>308</v>
      </c>
      <c r="B148" s="13" t="s">
        <v>316</v>
      </c>
      <c r="C148" s="13" t="s">
        <v>317</v>
      </c>
      <c r="D148" s="21" t="s">
        <v>14</v>
      </c>
      <c r="E148" s="14" t="s">
        <v>24</v>
      </c>
      <c r="F148" s="25">
        <v>100</v>
      </c>
      <c r="G148" s="21">
        <v>375</v>
      </c>
      <c r="H148" s="42" t="s">
        <v>428</v>
      </c>
      <c r="I148" s="21">
        <f>G148</f>
        <v>375</v>
      </c>
      <c r="J148" s="15">
        <f>I148/F148</f>
        <v>3.75</v>
      </c>
      <c r="K148" s="49" t="s">
        <v>466</v>
      </c>
      <c r="L148" s="19"/>
      <c r="M148" s="1"/>
      <c r="N148" s="1"/>
      <c r="O148" s="1"/>
      <c r="P148" s="1"/>
      <c r="Q148" s="1"/>
      <c r="R148" s="1"/>
      <c r="S148" s="1"/>
      <c r="T148" s="1"/>
      <c r="U148" s="1"/>
      <c r="V148" s="1"/>
      <c r="W148" s="1"/>
      <c r="X148" s="1"/>
    </row>
    <row r="149" spans="1:24" ht="164.25" customHeight="1">
      <c r="A149" s="65" t="s">
        <v>308</v>
      </c>
      <c r="B149" s="13" t="s">
        <v>318</v>
      </c>
      <c r="C149" s="13" t="s">
        <v>319</v>
      </c>
      <c r="D149" s="21" t="s">
        <v>14</v>
      </c>
      <c r="E149" s="14" t="s">
        <v>21</v>
      </c>
      <c r="F149" s="15" t="s">
        <v>320</v>
      </c>
      <c r="G149" s="25">
        <v>2173298</v>
      </c>
      <c r="H149" s="25">
        <v>3330966</v>
      </c>
      <c r="I149" s="15">
        <f>G149/H149</f>
        <v>0.65245277195864504</v>
      </c>
      <c r="J149" s="15">
        <f>I149/20%</f>
        <v>3.262263859793225</v>
      </c>
      <c r="K149" s="49" t="s">
        <v>443</v>
      </c>
      <c r="L149" s="12"/>
      <c r="M149" s="1"/>
      <c r="N149" s="1"/>
      <c r="O149" s="1"/>
      <c r="P149" s="1"/>
      <c r="Q149" s="1"/>
      <c r="R149" s="1"/>
      <c r="S149" s="1"/>
      <c r="T149" s="1"/>
      <c r="U149" s="1"/>
      <c r="V149" s="1"/>
      <c r="W149" s="1"/>
      <c r="X149" s="1"/>
    </row>
    <row r="150" spans="1:24" ht="15.75" hidden="1" customHeight="1">
      <c r="A150" s="9"/>
      <c r="B150" s="9" t="s">
        <v>321</v>
      </c>
      <c r="C150" s="9"/>
      <c r="D150" s="32"/>
      <c r="E150" s="1"/>
      <c r="F150" s="1"/>
      <c r="G150" s="1"/>
      <c r="H150" s="1"/>
      <c r="I150" s="1"/>
      <c r="J150" s="1"/>
      <c r="K150" s="47"/>
      <c r="L150" s="10"/>
      <c r="M150" s="1"/>
      <c r="N150" s="1"/>
      <c r="O150" s="1"/>
      <c r="P150" s="1"/>
      <c r="Q150" s="1"/>
      <c r="R150" s="1"/>
      <c r="S150" s="1"/>
      <c r="T150" s="1"/>
      <c r="U150" s="1"/>
      <c r="V150" s="1"/>
      <c r="W150" s="1"/>
      <c r="X150" s="1"/>
    </row>
    <row r="151" spans="1:24" ht="15.75" customHeight="1">
      <c r="A151" s="47"/>
      <c r="B151" s="9"/>
      <c r="C151" s="9"/>
      <c r="D151" s="32"/>
      <c r="E151" s="9"/>
      <c r="F151" s="1"/>
      <c r="G151" s="1"/>
      <c r="H151" s="1"/>
      <c r="I151" s="1"/>
      <c r="J151" s="1"/>
      <c r="K151" s="47"/>
      <c r="L151" s="10"/>
      <c r="M151" s="1"/>
      <c r="N151" s="1"/>
      <c r="O151" s="1"/>
      <c r="P151" s="1"/>
      <c r="Q151" s="1"/>
      <c r="R151" s="1"/>
      <c r="S151" s="1"/>
      <c r="T151" s="1"/>
      <c r="U151" s="1"/>
      <c r="V151" s="1"/>
      <c r="W151" s="1"/>
      <c r="X151" s="1"/>
    </row>
    <row r="152" spans="1:24" ht="15.75" customHeight="1">
      <c r="A152" s="47"/>
      <c r="B152" s="9"/>
      <c r="C152" s="9"/>
      <c r="D152" s="32"/>
      <c r="E152" s="9"/>
      <c r="F152" s="1"/>
      <c r="G152" s="1"/>
      <c r="H152" s="1"/>
      <c r="I152" s="1"/>
      <c r="J152" s="2"/>
      <c r="K152" s="47"/>
      <c r="L152" s="10"/>
      <c r="M152" s="1"/>
      <c r="N152" s="1"/>
      <c r="O152" s="1"/>
      <c r="P152" s="1"/>
      <c r="Q152" s="1"/>
      <c r="R152" s="1"/>
      <c r="S152" s="1"/>
      <c r="T152" s="1"/>
      <c r="U152" s="1"/>
      <c r="V152" s="1"/>
      <c r="W152" s="1"/>
      <c r="X152" s="1"/>
    </row>
    <row r="153" spans="1:24" ht="15.75" customHeight="1">
      <c r="A153" s="47"/>
      <c r="B153" s="9"/>
      <c r="C153" s="9"/>
      <c r="D153" s="32"/>
      <c r="E153" s="33"/>
      <c r="F153" s="1"/>
      <c r="G153" s="1"/>
      <c r="H153" s="1"/>
      <c r="I153" s="34"/>
      <c r="J153" s="1"/>
      <c r="K153" s="47"/>
      <c r="L153" s="10"/>
      <c r="M153" s="1"/>
      <c r="N153" s="1"/>
      <c r="O153" s="1"/>
      <c r="P153" s="1"/>
      <c r="Q153" s="1"/>
      <c r="R153" s="1"/>
      <c r="S153" s="1"/>
      <c r="T153" s="1"/>
      <c r="U153" s="1"/>
      <c r="V153" s="1"/>
      <c r="W153" s="1"/>
      <c r="X153" s="1"/>
    </row>
    <row r="154" spans="1:24" ht="15.75" customHeight="1">
      <c r="A154" s="47"/>
      <c r="B154" s="9"/>
      <c r="C154" s="9"/>
      <c r="D154" s="32"/>
      <c r="E154" s="9"/>
      <c r="F154" s="1"/>
      <c r="G154" s="1"/>
      <c r="H154" s="1"/>
      <c r="I154" s="1"/>
      <c r="J154" s="1"/>
      <c r="K154" s="47"/>
      <c r="L154" s="10"/>
      <c r="M154" s="1"/>
      <c r="N154" s="1"/>
      <c r="O154" s="1"/>
      <c r="P154" s="1"/>
      <c r="Q154" s="1"/>
      <c r="R154" s="1"/>
      <c r="S154" s="1"/>
      <c r="T154" s="1"/>
      <c r="U154" s="1"/>
      <c r="V154" s="1"/>
      <c r="W154" s="1"/>
      <c r="X154" s="1"/>
    </row>
    <row r="155" spans="1:24" ht="15.75" customHeight="1">
      <c r="A155" s="47"/>
      <c r="B155" s="9"/>
      <c r="C155" s="9"/>
      <c r="D155" s="32" t="s">
        <v>322</v>
      </c>
      <c r="E155" s="9"/>
      <c r="F155" s="1"/>
      <c r="G155" s="1"/>
      <c r="H155" s="1"/>
      <c r="I155" s="1"/>
      <c r="J155" s="1"/>
      <c r="K155" s="47"/>
      <c r="L155" s="10"/>
      <c r="M155" s="1"/>
      <c r="N155" s="1"/>
      <c r="O155" s="1"/>
      <c r="P155" s="1"/>
      <c r="Q155" s="1"/>
      <c r="R155" s="1"/>
      <c r="S155" s="1"/>
      <c r="T155" s="1"/>
      <c r="U155" s="1"/>
      <c r="V155" s="1"/>
      <c r="W155" s="1"/>
      <c r="X155" s="1"/>
    </row>
    <row r="156" spans="1:24" ht="15.75" customHeight="1">
      <c r="A156" s="47"/>
      <c r="B156" s="9"/>
      <c r="C156" s="9"/>
      <c r="D156" s="32"/>
      <c r="E156" s="9"/>
      <c r="F156" s="1"/>
      <c r="G156" s="1"/>
      <c r="H156" s="1"/>
      <c r="I156" s="1"/>
      <c r="J156" s="1"/>
      <c r="K156" s="47"/>
      <c r="L156" s="10"/>
      <c r="M156" s="1"/>
      <c r="N156" s="1"/>
      <c r="O156" s="1"/>
      <c r="P156" s="1"/>
      <c r="Q156" s="1"/>
      <c r="R156" s="1"/>
      <c r="S156" s="1"/>
      <c r="T156" s="1"/>
      <c r="U156" s="1"/>
      <c r="V156" s="1"/>
      <c r="W156" s="1"/>
      <c r="X156" s="1"/>
    </row>
    <row r="157" spans="1:24" ht="15.75" customHeight="1">
      <c r="A157" s="47"/>
      <c r="B157" s="9"/>
      <c r="C157" s="9"/>
      <c r="D157" s="32"/>
      <c r="E157" s="9"/>
      <c r="F157" s="1"/>
      <c r="G157" s="1"/>
      <c r="H157" s="1"/>
      <c r="I157" s="1"/>
      <c r="J157" s="1"/>
      <c r="K157" s="47"/>
      <c r="L157" s="10"/>
      <c r="M157" s="1"/>
      <c r="N157" s="1"/>
      <c r="O157" s="1"/>
      <c r="P157" s="1"/>
      <c r="Q157" s="1"/>
      <c r="R157" s="1"/>
      <c r="S157" s="1"/>
      <c r="T157" s="1"/>
      <c r="U157" s="1"/>
      <c r="V157" s="1"/>
      <c r="W157" s="1"/>
      <c r="X157" s="1"/>
    </row>
    <row r="158" spans="1:24" ht="15.75" customHeight="1">
      <c r="A158" s="47"/>
      <c r="B158" s="9"/>
      <c r="C158" s="9"/>
      <c r="D158" s="32"/>
      <c r="E158" s="9"/>
      <c r="F158" s="1"/>
      <c r="G158" s="1"/>
      <c r="H158" s="1"/>
      <c r="I158" s="1"/>
      <c r="J158" s="1"/>
      <c r="K158" s="47"/>
      <c r="L158" s="10"/>
      <c r="M158" s="1"/>
      <c r="N158" s="1"/>
      <c r="O158" s="1"/>
      <c r="P158" s="1"/>
      <c r="Q158" s="1"/>
      <c r="R158" s="1"/>
      <c r="S158" s="1"/>
      <c r="T158" s="1"/>
      <c r="U158" s="1"/>
      <c r="V158" s="1"/>
      <c r="W158" s="1"/>
      <c r="X158" s="1"/>
    </row>
    <row r="159" spans="1:24" ht="15.75" customHeight="1">
      <c r="A159" s="47"/>
      <c r="B159" s="9"/>
      <c r="C159" s="9"/>
      <c r="D159" s="32"/>
      <c r="E159" s="9"/>
      <c r="F159" s="1"/>
      <c r="G159" s="1"/>
      <c r="H159" s="1"/>
      <c r="I159" s="1"/>
      <c r="J159" s="1"/>
      <c r="K159" s="47"/>
      <c r="L159" s="10"/>
      <c r="M159" s="1"/>
      <c r="N159" s="1"/>
      <c r="O159" s="1"/>
      <c r="P159" s="1"/>
      <c r="Q159" s="1"/>
      <c r="R159" s="1"/>
      <c r="S159" s="1"/>
      <c r="T159" s="1"/>
      <c r="U159" s="1"/>
      <c r="V159" s="1"/>
      <c r="W159" s="1"/>
      <c r="X159" s="1"/>
    </row>
    <row r="160" spans="1:24" ht="15.75" customHeight="1">
      <c r="A160" s="47"/>
      <c r="B160" s="9"/>
      <c r="C160" s="9"/>
      <c r="D160" s="32"/>
      <c r="E160" s="9"/>
      <c r="F160" s="1"/>
      <c r="G160" s="1"/>
      <c r="H160" s="1"/>
      <c r="I160" s="1"/>
      <c r="J160" s="1"/>
      <c r="K160" s="47"/>
      <c r="L160" s="10"/>
      <c r="M160" s="1"/>
      <c r="N160" s="1"/>
      <c r="O160" s="1"/>
      <c r="P160" s="1"/>
      <c r="Q160" s="1"/>
      <c r="R160" s="1"/>
      <c r="S160" s="1"/>
      <c r="T160" s="1"/>
      <c r="U160" s="1"/>
      <c r="V160" s="1"/>
      <c r="W160" s="1"/>
      <c r="X160" s="1"/>
    </row>
    <row r="161" spans="1:24" ht="15.75" customHeight="1">
      <c r="A161" s="47"/>
      <c r="B161" s="9"/>
      <c r="C161" s="9"/>
      <c r="D161" s="32"/>
      <c r="E161" s="9"/>
      <c r="F161" s="1"/>
      <c r="G161" s="1"/>
      <c r="H161" s="1"/>
      <c r="I161" s="1"/>
      <c r="J161" s="1"/>
      <c r="K161" s="47"/>
      <c r="L161" s="10"/>
      <c r="M161" s="1"/>
      <c r="N161" s="1"/>
      <c r="O161" s="1"/>
      <c r="P161" s="1"/>
      <c r="Q161" s="1"/>
      <c r="R161" s="1"/>
      <c r="S161" s="1"/>
      <c r="T161" s="1"/>
      <c r="U161" s="1"/>
      <c r="V161" s="1"/>
      <c r="W161" s="1"/>
      <c r="X161" s="1"/>
    </row>
    <row r="162" spans="1:24" ht="15.75" customHeight="1">
      <c r="A162" s="47"/>
      <c r="B162" s="9"/>
      <c r="C162" s="9"/>
      <c r="D162" s="32"/>
      <c r="E162" s="9"/>
      <c r="F162" s="1"/>
      <c r="G162" s="1"/>
      <c r="H162" s="1"/>
      <c r="I162" s="1"/>
      <c r="J162" s="1"/>
      <c r="K162" s="47"/>
      <c r="L162" s="10"/>
      <c r="M162" s="1"/>
      <c r="N162" s="1"/>
      <c r="O162" s="1"/>
      <c r="P162" s="1"/>
      <c r="Q162" s="1"/>
      <c r="R162" s="1"/>
      <c r="S162" s="1"/>
      <c r="T162" s="1"/>
      <c r="U162" s="1"/>
      <c r="V162" s="1"/>
      <c r="W162" s="1"/>
      <c r="X162" s="1"/>
    </row>
    <row r="163" spans="1:24" ht="15.75" customHeight="1">
      <c r="A163" s="47"/>
      <c r="B163" s="9"/>
      <c r="C163" s="9"/>
      <c r="D163" s="32"/>
      <c r="E163" s="9"/>
      <c r="F163" s="1"/>
      <c r="G163" s="1"/>
      <c r="H163" s="1"/>
      <c r="I163" s="1"/>
      <c r="J163" s="1"/>
      <c r="K163" s="47"/>
      <c r="L163" s="10"/>
      <c r="M163" s="1"/>
      <c r="N163" s="1"/>
      <c r="O163" s="1"/>
      <c r="P163" s="1"/>
      <c r="Q163" s="1"/>
      <c r="R163" s="1"/>
      <c r="S163" s="1"/>
      <c r="T163" s="1"/>
      <c r="U163" s="1"/>
      <c r="V163" s="1"/>
      <c r="W163" s="1"/>
      <c r="X163" s="1"/>
    </row>
    <row r="164" spans="1:24" ht="15.75" customHeight="1">
      <c r="A164" s="47"/>
      <c r="B164" s="9"/>
      <c r="C164" s="9"/>
      <c r="D164" s="32"/>
      <c r="E164" s="9"/>
      <c r="F164" s="1"/>
      <c r="G164" s="1"/>
      <c r="H164" s="1"/>
      <c r="I164" s="1"/>
      <c r="J164" s="1"/>
      <c r="K164" s="47"/>
      <c r="L164" s="10"/>
      <c r="M164" s="1"/>
      <c r="N164" s="1"/>
      <c r="O164" s="1"/>
      <c r="P164" s="1"/>
      <c r="Q164" s="1"/>
      <c r="R164" s="1"/>
      <c r="S164" s="1"/>
      <c r="T164" s="1"/>
      <c r="U164" s="1"/>
      <c r="V164" s="1"/>
      <c r="W164" s="1"/>
      <c r="X164" s="1"/>
    </row>
    <row r="165" spans="1:24" ht="15.75" customHeight="1">
      <c r="A165" s="47"/>
      <c r="B165" s="9"/>
      <c r="C165" s="9"/>
      <c r="D165" s="32"/>
      <c r="E165" s="9"/>
      <c r="F165" s="1"/>
      <c r="G165" s="1"/>
      <c r="H165" s="1"/>
      <c r="I165" s="1"/>
      <c r="J165" s="1"/>
      <c r="K165" s="47"/>
      <c r="L165" s="10"/>
      <c r="M165" s="1"/>
      <c r="N165" s="1"/>
      <c r="O165" s="1"/>
      <c r="P165" s="1"/>
      <c r="Q165" s="1"/>
      <c r="R165" s="1"/>
      <c r="S165" s="1"/>
      <c r="T165" s="1"/>
      <c r="U165" s="1"/>
      <c r="V165" s="1"/>
      <c r="W165" s="1"/>
      <c r="X165" s="1"/>
    </row>
    <row r="166" spans="1:24" ht="15.75" customHeight="1">
      <c r="A166" s="47"/>
      <c r="B166" s="9"/>
      <c r="C166" s="9"/>
      <c r="D166" s="32"/>
      <c r="E166" s="9"/>
      <c r="F166" s="1"/>
      <c r="G166" s="1"/>
      <c r="H166" s="1"/>
      <c r="I166" s="1"/>
      <c r="J166" s="1"/>
      <c r="K166" s="47"/>
      <c r="L166" s="10"/>
      <c r="M166" s="1"/>
      <c r="N166" s="1"/>
      <c r="O166" s="1"/>
      <c r="P166" s="1"/>
      <c r="Q166" s="1"/>
      <c r="R166" s="1"/>
      <c r="S166" s="1"/>
      <c r="T166" s="1"/>
      <c r="U166" s="1"/>
      <c r="V166" s="1"/>
      <c r="W166" s="1"/>
      <c r="X166" s="1"/>
    </row>
    <row r="167" spans="1:24" ht="15.75" customHeight="1">
      <c r="A167" s="47"/>
      <c r="B167" s="9"/>
      <c r="C167" s="9"/>
      <c r="D167" s="32"/>
      <c r="E167" s="9"/>
      <c r="F167" s="1"/>
      <c r="G167" s="1"/>
      <c r="H167" s="1"/>
      <c r="I167" s="1"/>
      <c r="J167" s="1"/>
      <c r="K167" s="47"/>
      <c r="L167" s="10"/>
      <c r="M167" s="1"/>
      <c r="N167" s="1"/>
      <c r="O167" s="1"/>
      <c r="P167" s="1"/>
      <c r="Q167" s="1"/>
      <c r="R167" s="1"/>
      <c r="S167" s="1"/>
      <c r="T167" s="1"/>
      <c r="U167" s="1"/>
      <c r="V167" s="1"/>
      <c r="W167" s="1"/>
      <c r="X167" s="1"/>
    </row>
    <row r="168" spans="1:24" ht="15.75" customHeight="1">
      <c r="A168" s="47"/>
      <c r="B168" s="9"/>
      <c r="C168" s="9"/>
      <c r="D168" s="32"/>
      <c r="E168" s="9"/>
      <c r="F168" s="1"/>
      <c r="G168" s="1"/>
      <c r="H168" s="1"/>
      <c r="I168" s="1"/>
      <c r="J168" s="1"/>
      <c r="K168" s="47"/>
      <c r="L168" s="10"/>
      <c r="M168" s="1"/>
      <c r="N168" s="1"/>
      <c r="O168" s="1"/>
      <c r="P168" s="1"/>
      <c r="Q168" s="1"/>
      <c r="R168" s="1"/>
      <c r="S168" s="1"/>
      <c r="T168" s="1"/>
      <c r="U168" s="1"/>
      <c r="V168" s="1"/>
      <c r="W168" s="1"/>
      <c r="X168" s="1"/>
    </row>
    <row r="169" spans="1:24" ht="15.75" customHeight="1">
      <c r="A169" s="47"/>
      <c r="B169" s="9"/>
      <c r="C169" s="9"/>
      <c r="D169" s="32"/>
      <c r="E169" s="9"/>
      <c r="F169" s="1"/>
      <c r="G169" s="1"/>
      <c r="H169" s="1"/>
      <c r="I169" s="1"/>
      <c r="J169" s="1"/>
      <c r="K169" s="47"/>
      <c r="L169" s="10"/>
      <c r="M169" s="1"/>
      <c r="N169" s="1"/>
      <c r="O169" s="1"/>
      <c r="P169" s="1"/>
      <c r="Q169" s="1"/>
      <c r="R169" s="1"/>
      <c r="S169" s="1"/>
      <c r="T169" s="1"/>
      <c r="U169" s="1"/>
      <c r="V169" s="1"/>
      <c r="W169" s="1"/>
      <c r="X169" s="1"/>
    </row>
    <row r="170" spans="1:24" ht="15.75" customHeight="1">
      <c r="A170" s="47"/>
      <c r="B170" s="9"/>
      <c r="C170" s="9"/>
      <c r="D170" s="32"/>
      <c r="E170" s="9"/>
      <c r="F170" s="1"/>
      <c r="G170" s="1"/>
      <c r="H170" s="1"/>
      <c r="I170" s="1"/>
      <c r="J170" s="1"/>
      <c r="K170" s="47"/>
      <c r="L170" s="10"/>
      <c r="M170" s="1"/>
      <c r="N170" s="1"/>
      <c r="O170" s="1"/>
      <c r="P170" s="1"/>
      <c r="Q170" s="1"/>
      <c r="R170" s="1"/>
      <c r="S170" s="1"/>
      <c r="T170" s="1"/>
      <c r="U170" s="1"/>
      <c r="V170" s="1"/>
      <c r="W170" s="1"/>
      <c r="X170" s="1"/>
    </row>
    <row r="171" spans="1:24" ht="15.75" customHeight="1">
      <c r="A171" s="47"/>
      <c r="B171" s="9"/>
      <c r="C171" s="9"/>
      <c r="D171" s="32"/>
      <c r="E171" s="9"/>
      <c r="F171" s="1"/>
      <c r="G171" s="1"/>
      <c r="H171" s="1"/>
      <c r="I171" s="1"/>
      <c r="J171" s="1"/>
      <c r="K171" s="47"/>
      <c r="L171" s="10"/>
      <c r="M171" s="1"/>
      <c r="N171" s="1"/>
      <c r="O171" s="1"/>
      <c r="P171" s="1"/>
      <c r="Q171" s="1"/>
      <c r="R171" s="1"/>
      <c r="S171" s="1"/>
      <c r="T171" s="1"/>
      <c r="U171" s="1"/>
      <c r="V171" s="1"/>
      <c r="W171" s="1"/>
      <c r="X171" s="1"/>
    </row>
    <row r="172" spans="1:24" ht="15.75" customHeight="1">
      <c r="A172" s="47"/>
      <c r="B172" s="9"/>
      <c r="C172" s="9"/>
      <c r="D172" s="32"/>
      <c r="E172" s="9"/>
      <c r="F172" s="1"/>
      <c r="G172" s="1"/>
      <c r="H172" s="1"/>
      <c r="I172" s="1"/>
      <c r="J172" s="1"/>
      <c r="K172" s="47"/>
      <c r="L172" s="10"/>
      <c r="M172" s="1"/>
      <c r="N172" s="1"/>
      <c r="O172" s="1"/>
      <c r="P172" s="1"/>
      <c r="Q172" s="1"/>
      <c r="R172" s="1"/>
      <c r="S172" s="1"/>
      <c r="T172" s="1"/>
      <c r="U172" s="1"/>
      <c r="V172" s="1"/>
      <c r="W172" s="1"/>
      <c r="X172" s="1"/>
    </row>
    <row r="173" spans="1:24" ht="15.75" customHeight="1">
      <c r="A173" s="47"/>
      <c r="B173" s="9"/>
      <c r="C173" s="9"/>
      <c r="D173" s="32"/>
      <c r="E173" s="9"/>
      <c r="F173" s="1"/>
      <c r="G173" s="1"/>
      <c r="H173" s="1"/>
      <c r="I173" s="1"/>
      <c r="J173" s="1"/>
      <c r="K173" s="47"/>
      <c r="L173" s="10"/>
      <c r="M173" s="1"/>
      <c r="N173" s="1"/>
      <c r="O173" s="1"/>
      <c r="P173" s="1"/>
      <c r="Q173" s="1"/>
      <c r="R173" s="1"/>
      <c r="S173" s="1"/>
      <c r="T173" s="1"/>
      <c r="U173" s="1"/>
      <c r="V173" s="1"/>
      <c r="W173" s="1"/>
      <c r="X173" s="1"/>
    </row>
    <row r="174" spans="1:24" ht="15.75" customHeight="1">
      <c r="A174" s="47"/>
      <c r="B174" s="9"/>
      <c r="C174" s="9"/>
      <c r="D174" s="32"/>
      <c r="E174" s="9"/>
      <c r="F174" s="1"/>
      <c r="G174" s="1"/>
      <c r="H174" s="1"/>
      <c r="I174" s="1"/>
      <c r="J174" s="1"/>
      <c r="K174" s="47"/>
      <c r="L174" s="10"/>
      <c r="M174" s="1"/>
      <c r="N174" s="1"/>
      <c r="O174" s="1"/>
      <c r="P174" s="1"/>
      <c r="Q174" s="1"/>
      <c r="R174" s="1"/>
      <c r="S174" s="1"/>
      <c r="T174" s="1"/>
      <c r="U174" s="1"/>
      <c r="V174" s="1"/>
      <c r="W174" s="1"/>
      <c r="X174" s="1"/>
    </row>
    <row r="175" spans="1:24" ht="15.75" customHeight="1">
      <c r="A175" s="47"/>
      <c r="B175" s="9"/>
      <c r="C175" s="9"/>
      <c r="D175" s="32"/>
      <c r="E175" s="9"/>
      <c r="F175" s="1"/>
      <c r="G175" s="1"/>
      <c r="H175" s="1"/>
      <c r="I175" s="1"/>
      <c r="J175" s="1"/>
      <c r="K175" s="47"/>
      <c r="L175" s="10"/>
      <c r="M175" s="1"/>
      <c r="N175" s="1"/>
      <c r="O175" s="1"/>
      <c r="P175" s="1"/>
      <c r="Q175" s="1"/>
      <c r="R175" s="1"/>
      <c r="S175" s="1"/>
      <c r="T175" s="1"/>
      <c r="U175" s="1"/>
      <c r="V175" s="1"/>
      <c r="W175" s="1"/>
      <c r="X175" s="1"/>
    </row>
    <row r="176" spans="1:24" ht="15.75" customHeight="1">
      <c r="A176" s="47"/>
      <c r="B176" s="9"/>
      <c r="C176" s="9"/>
      <c r="D176" s="32"/>
      <c r="E176" s="9"/>
      <c r="F176" s="1"/>
      <c r="G176" s="1"/>
      <c r="H176" s="1"/>
      <c r="I176" s="1"/>
      <c r="J176" s="1"/>
      <c r="K176" s="47"/>
      <c r="L176" s="10"/>
      <c r="M176" s="1"/>
      <c r="N176" s="1"/>
      <c r="O176" s="1"/>
      <c r="P176" s="1"/>
      <c r="Q176" s="1"/>
      <c r="R176" s="1"/>
      <c r="S176" s="1"/>
      <c r="T176" s="1"/>
      <c r="U176" s="1"/>
      <c r="V176" s="1"/>
      <c r="W176" s="1"/>
      <c r="X176" s="1"/>
    </row>
    <row r="177" spans="1:24" ht="15.75" customHeight="1">
      <c r="A177" s="47"/>
      <c r="B177" s="9"/>
      <c r="C177" s="9"/>
      <c r="D177" s="32"/>
      <c r="E177" s="9"/>
      <c r="F177" s="1"/>
      <c r="G177" s="1"/>
      <c r="H177" s="1"/>
      <c r="I177" s="1"/>
      <c r="J177" s="1"/>
      <c r="K177" s="47"/>
      <c r="L177" s="10"/>
      <c r="M177" s="1"/>
      <c r="N177" s="1"/>
      <c r="O177" s="1"/>
      <c r="P177" s="1"/>
      <c r="Q177" s="1"/>
      <c r="R177" s="1"/>
      <c r="S177" s="1"/>
      <c r="T177" s="1"/>
      <c r="U177" s="1"/>
      <c r="V177" s="1"/>
      <c r="W177" s="1"/>
      <c r="X177" s="1"/>
    </row>
    <row r="178" spans="1:24" ht="15.75" customHeight="1">
      <c r="A178" s="47"/>
      <c r="B178" s="9"/>
      <c r="C178" s="9"/>
      <c r="D178" s="32"/>
      <c r="E178" s="9"/>
      <c r="F178" s="1"/>
      <c r="G178" s="1"/>
      <c r="H178" s="1"/>
      <c r="I178" s="1"/>
      <c r="J178" s="1"/>
      <c r="K178" s="47"/>
      <c r="L178" s="10"/>
      <c r="M178" s="1"/>
      <c r="N178" s="1"/>
      <c r="O178" s="1"/>
      <c r="P178" s="1"/>
      <c r="Q178" s="1"/>
      <c r="R178" s="1"/>
      <c r="S178" s="1"/>
      <c r="T178" s="1"/>
      <c r="U178" s="1"/>
      <c r="V178" s="1"/>
      <c r="W178" s="1"/>
      <c r="X178" s="1"/>
    </row>
    <row r="179" spans="1:24" ht="15.75" customHeight="1">
      <c r="A179" s="47"/>
      <c r="B179" s="9"/>
      <c r="C179" s="9"/>
      <c r="D179" s="32"/>
      <c r="E179" s="9"/>
      <c r="F179" s="1"/>
      <c r="G179" s="1"/>
      <c r="H179" s="1"/>
      <c r="I179" s="1"/>
      <c r="J179" s="1"/>
      <c r="K179" s="47"/>
      <c r="L179" s="10"/>
      <c r="M179" s="1"/>
      <c r="N179" s="1"/>
      <c r="O179" s="1"/>
      <c r="P179" s="1"/>
      <c r="Q179" s="1"/>
      <c r="R179" s="1"/>
      <c r="S179" s="1"/>
      <c r="T179" s="1"/>
      <c r="U179" s="1"/>
      <c r="V179" s="1"/>
      <c r="W179" s="1"/>
      <c r="X179" s="1"/>
    </row>
    <row r="180" spans="1:24" ht="15.75" customHeight="1">
      <c r="A180" s="47"/>
      <c r="B180" s="9"/>
      <c r="C180" s="9"/>
      <c r="D180" s="32"/>
      <c r="E180" s="9"/>
      <c r="F180" s="1"/>
      <c r="G180" s="1"/>
      <c r="H180" s="1"/>
      <c r="I180" s="1"/>
      <c r="J180" s="1"/>
      <c r="K180" s="47"/>
      <c r="L180" s="10"/>
      <c r="M180" s="1"/>
      <c r="N180" s="1"/>
      <c r="O180" s="1"/>
      <c r="P180" s="1"/>
      <c r="Q180" s="1"/>
      <c r="R180" s="1"/>
      <c r="S180" s="1"/>
      <c r="T180" s="1"/>
      <c r="U180" s="1"/>
      <c r="V180" s="1"/>
      <c r="W180" s="1"/>
      <c r="X180" s="1"/>
    </row>
    <row r="181" spans="1:24" ht="15.75" customHeight="1">
      <c r="A181" s="47"/>
      <c r="B181" s="9"/>
      <c r="C181" s="9"/>
      <c r="D181" s="32"/>
      <c r="E181" s="9"/>
      <c r="F181" s="1"/>
      <c r="G181" s="1"/>
      <c r="H181" s="1"/>
      <c r="I181" s="1"/>
      <c r="J181" s="1"/>
      <c r="K181" s="47"/>
      <c r="L181" s="10"/>
      <c r="M181" s="1"/>
      <c r="N181" s="1"/>
      <c r="O181" s="1"/>
      <c r="P181" s="1"/>
      <c r="Q181" s="1"/>
      <c r="R181" s="1"/>
      <c r="S181" s="1"/>
      <c r="T181" s="1"/>
      <c r="U181" s="1"/>
      <c r="V181" s="1"/>
      <c r="W181" s="1"/>
      <c r="X181" s="1"/>
    </row>
    <row r="182" spans="1:24" ht="15.75" customHeight="1">
      <c r="A182" s="47"/>
      <c r="B182" s="9"/>
      <c r="C182" s="9"/>
      <c r="D182" s="32"/>
      <c r="E182" s="9"/>
      <c r="F182" s="1"/>
      <c r="G182" s="1"/>
      <c r="H182" s="1"/>
      <c r="I182" s="1"/>
      <c r="J182" s="1"/>
      <c r="K182" s="47"/>
      <c r="L182" s="10"/>
      <c r="M182" s="1"/>
      <c r="N182" s="1"/>
      <c r="O182" s="1"/>
      <c r="P182" s="1"/>
      <c r="Q182" s="1"/>
      <c r="R182" s="1"/>
      <c r="S182" s="1"/>
      <c r="T182" s="1"/>
      <c r="U182" s="1"/>
      <c r="V182" s="1"/>
      <c r="W182" s="1"/>
      <c r="X182" s="1"/>
    </row>
    <row r="183" spans="1:24" ht="15.75" customHeight="1">
      <c r="A183" s="47"/>
      <c r="B183" s="9"/>
      <c r="C183" s="9"/>
      <c r="D183" s="32"/>
      <c r="E183" s="9"/>
      <c r="F183" s="1"/>
      <c r="G183" s="1"/>
      <c r="H183" s="1"/>
      <c r="I183" s="1"/>
      <c r="J183" s="1"/>
      <c r="K183" s="47"/>
      <c r="L183" s="10"/>
      <c r="M183" s="1"/>
      <c r="N183" s="1"/>
      <c r="O183" s="1"/>
      <c r="P183" s="1"/>
      <c r="Q183" s="1"/>
      <c r="R183" s="1"/>
      <c r="S183" s="1"/>
      <c r="T183" s="1"/>
      <c r="U183" s="1"/>
      <c r="V183" s="1"/>
      <c r="W183" s="1"/>
      <c r="X183" s="1"/>
    </row>
    <row r="184" spans="1:24" ht="15.75" customHeight="1">
      <c r="A184" s="47"/>
      <c r="B184" s="9"/>
      <c r="C184" s="9"/>
      <c r="D184" s="32"/>
      <c r="E184" s="9"/>
      <c r="F184" s="1"/>
      <c r="G184" s="1"/>
      <c r="H184" s="1"/>
      <c r="I184" s="1"/>
      <c r="J184" s="1"/>
      <c r="K184" s="47"/>
      <c r="L184" s="10"/>
      <c r="M184" s="1"/>
      <c r="N184" s="1"/>
      <c r="O184" s="1"/>
      <c r="P184" s="1"/>
      <c r="Q184" s="1"/>
      <c r="R184" s="1"/>
      <c r="S184" s="1"/>
      <c r="T184" s="1"/>
      <c r="U184" s="1"/>
      <c r="V184" s="1"/>
      <c r="W184" s="1"/>
      <c r="X184" s="1"/>
    </row>
    <row r="185" spans="1:24" ht="15.75" customHeight="1">
      <c r="A185" s="47"/>
      <c r="B185" s="9"/>
      <c r="C185" s="9"/>
      <c r="D185" s="32"/>
      <c r="E185" s="9"/>
      <c r="F185" s="1"/>
      <c r="G185" s="1"/>
      <c r="H185" s="1"/>
      <c r="I185" s="1"/>
      <c r="J185" s="1"/>
      <c r="K185" s="47"/>
      <c r="L185" s="10"/>
      <c r="M185" s="1"/>
      <c r="N185" s="1"/>
      <c r="O185" s="1"/>
      <c r="P185" s="1"/>
      <c r="Q185" s="1"/>
      <c r="R185" s="1"/>
      <c r="S185" s="1"/>
      <c r="T185" s="1"/>
      <c r="U185" s="1"/>
      <c r="V185" s="1"/>
      <c r="W185" s="1"/>
      <c r="X185" s="1"/>
    </row>
    <row r="186" spans="1:24" ht="15.75" customHeight="1">
      <c r="A186" s="47"/>
      <c r="B186" s="9"/>
      <c r="C186" s="9"/>
      <c r="D186" s="32"/>
      <c r="E186" s="9"/>
      <c r="F186" s="1"/>
      <c r="G186" s="1"/>
      <c r="H186" s="1"/>
      <c r="I186" s="1"/>
      <c r="J186" s="1"/>
      <c r="K186" s="47"/>
      <c r="L186" s="10"/>
      <c r="M186" s="1"/>
      <c r="N186" s="1"/>
      <c r="O186" s="1"/>
      <c r="P186" s="1"/>
      <c r="Q186" s="1"/>
      <c r="R186" s="1"/>
      <c r="S186" s="1"/>
      <c r="T186" s="1"/>
      <c r="U186" s="1"/>
      <c r="V186" s="1"/>
      <c r="W186" s="1"/>
      <c r="X186" s="1"/>
    </row>
    <row r="187" spans="1:24" ht="15.75" customHeight="1">
      <c r="A187" s="47"/>
      <c r="B187" s="9"/>
      <c r="C187" s="9"/>
      <c r="D187" s="32"/>
      <c r="E187" s="9"/>
      <c r="F187" s="1"/>
      <c r="G187" s="1"/>
      <c r="H187" s="1"/>
      <c r="I187" s="1"/>
      <c r="J187" s="1"/>
      <c r="K187" s="47"/>
      <c r="L187" s="10"/>
      <c r="M187" s="1"/>
      <c r="N187" s="1"/>
      <c r="O187" s="1"/>
      <c r="P187" s="1"/>
      <c r="Q187" s="1"/>
      <c r="R187" s="1"/>
      <c r="S187" s="1"/>
      <c r="T187" s="1"/>
      <c r="U187" s="1"/>
      <c r="V187" s="1"/>
      <c r="W187" s="1"/>
      <c r="X187" s="1"/>
    </row>
    <row r="188" spans="1:24" ht="15.75" customHeight="1">
      <c r="A188" s="47"/>
      <c r="B188" s="9"/>
      <c r="C188" s="9"/>
      <c r="D188" s="32"/>
      <c r="E188" s="9"/>
      <c r="F188" s="1"/>
      <c r="G188" s="1"/>
      <c r="H188" s="1"/>
      <c r="I188" s="1"/>
      <c r="J188" s="1"/>
      <c r="K188" s="47"/>
      <c r="L188" s="10"/>
      <c r="M188" s="1"/>
      <c r="N188" s="1"/>
      <c r="O188" s="1"/>
      <c r="P188" s="1"/>
      <c r="Q188" s="1"/>
      <c r="R188" s="1"/>
      <c r="S188" s="1"/>
      <c r="T188" s="1"/>
      <c r="U188" s="1"/>
      <c r="V188" s="1"/>
      <c r="W188" s="1"/>
      <c r="X188" s="1"/>
    </row>
    <row r="189" spans="1:24" ht="15.75" customHeight="1">
      <c r="A189" s="47"/>
      <c r="B189" s="9"/>
      <c r="C189" s="9"/>
      <c r="D189" s="32"/>
      <c r="E189" s="9"/>
      <c r="F189" s="1"/>
      <c r="G189" s="1"/>
      <c r="H189" s="1"/>
      <c r="I189" s="1"/>
      <c r="J189" s="1"/>
      <c r="K189" s="47"/>
      <c r="L189" s="10"/>
      <c r="M189" s="1"/>
      <c r="N189" s="1"/>
      <c r="O189" s="1"/>
      <c r="P189" s="1"/>
      <c r="Q189" s="1"/>
      <c r="R189" s="1"/>
      <c r="S189" s="1"/>
      <c r="T189" s="1"/>
      <c r="U189" s="1"/>
      <c r="V189" s="1"/>
      <c r="W189" s="1"/>
      <c r="X189" s="1"/>
    </row>
    <row r="190" spans="1:24" ht="15.75" customHeight="1">
      <c r="A190" s="47"/>
      <c r="B190" s="9"/>
      <c r="C190" s="9"/>
      <c r="D190" s="32"/>
      <c r="E190" s="9"/>
      <c r="F190" s="1"/>
      <c r="G190" s="1"/>
      <c r="H190" s="1"/>
      <c r="I190" s="1"/>
      <c r="J190" s="1"/>
      <c r="K190" s="47"/>
      <c r="L190" s="10"/>
      <c r="M190" s="1"/>
      <c r="N190" s="1"/>
      <c r="O190" s="1"/>
      <c r="P190" s="1"/>
      <c r="Q190" s="1"/>
      <c r="R190" s="1"/>
      <c r="S190" s="1"/>
      <c r="T190" s="1"/>
      <c r="U190" s="1"/>
      <c r="V190" s="1"/>
      <c r="W190" s="1"/>
      <c r="X190" s="1"/>
    </row>
    <row r="191" spans="1:24" ht="15.75" customHeight="1">
      <c r="A191" s="47"/>
      <c r="B191" s="9"/>
      <c r="C191" s="9"/>
      <c r="D191" s="32"/>
      <c r="E191" s="9"/>
      <c r="F191" s="1"/>
      <c r="G191" s="1"/>
      <c r="H191" s="1"/>
      <c r="I191" s="1"/>
      <c r="J191" s="1"/>
      <c r="K191" s="47"/>
      <c r="L191" s="10"/>
      <c r="M191" s="1"/>
      <c r="N191" s="1"/>
      <c r="O191" s="1"/>
      <c r="P191" s="1"/>
      <c r="Q191" s="1"/>
      <c r="R191" s="1"/>
      <c r="S191" s="1"/>
      <c r="T191" s="1"/>
      <c r="U191" s="1"/>
      <c r="V191" s="1"/>
      <c r="W191" s="1"/>
      <c r="X191" s="1"/>
    </row>
    <row r="192" spans="1:24" ht="15.75" customHeight="1">
      <c r="A192" s="47"/>
      <c r="B192" s="9"/>
      <c r="C192" s="9"/>
      <c r="D192" s="32"/>
      <c r="E192" s="9"/>
      <c r="F192" s="1"/>
      <c r="G192" s="1"/>
      <c r="H192" s="1"/>
      <c r="I192" s="1"/>
      <c r="J192" s="1"/>
      <c r="K192" s="47"/>
      <c r="L192" s="10"/>
      <c r="M192" s="1"/>
      <c r="N192" s="1"/>
      <c r="O192" s="1"/>
      <c r="P192" s="1"/>
      <c r="Q192" s="1"/>
      <c r="R192" s="1"/>
      <c r="S192" s="1"/>
      <c r="T192" s="1"/>
      <c r="U192" s="1"/>
      <c r="V192" s="1"/>
      <c r="W192" s="1"/>
      <c r="X192" s="1"/>
    </row>
    <row r="193" spans="1:24" ht="15.75" customHeight="1">
      <c r="A193" s="47"/>
      <c r="B193" s="9"/>
      <c r="C193" s="9"/>
      <c r="D193" s="32"/>
      <c r="E193" s="9"/>
      <c r="F193" s="1"/>
      <c r="G193" s="1"/>
      <c r="H193" s="1"/>
      <c r="I193" s="1"/>
      <c r="J193" s="1"/>
      <c r="K193" s="47"/>
      <c r="L193" s="10"/>
      <c r="M193" s="1"/>
      <c r="N193" s="1"/>
      <c r="O193" s="1"/>
      <c r="P193" s="1"/>
      <c r="Q193" s="1"/>
      <c r="R193" s="1"/>
      <c r="S193" s="1"/>
      <c r="T193" s="1"/>
      <c r="U193" s="1"/>
      <c r="V193" s="1"/>
      <c r="W193" s="1"/>
      <c r="X193" s="1"/>
    </row>
    <row r="194" spans="1:24" ht="15.75" customHeight="1">
      <c r="A194" s="47"/>
      <c r="B194" s="9"/>
      <c r="C194" s="9"/>
      <c r="D194" s="32"/>
      <c r="E194" s="9"/>
      <c r="F194" s="1"/>
      <c r="G194" s="1"/>
      <c r="H194" s="1"/>
      <c r="I194" s="1"/>
      <c r="J194" s="1"/>
      <c r="K194" s="47"/>
      <c r="L194" s="10"/>
      <c r="M194" s="1"/>
      <c r="N194" s="1"/>
      <c r="O194" s="1"/>
      <c r="P194" s="1"/>
      <c r="Q194" s="1"/>
      <c r="R194" s="1"/>
      <c r="S194" s="1"/>
      <c r="T194" s="1"/>
      <c r="U194" s="1"/>
      <c r="V194" s="1"/>
      <c r="W194" s="1"/>
      <c r="X194" s="1"/>
    </row>
    <row r="195" spans="1:24" ht="15.75" customHeight="1">
      <c r="A195" s="47"/>
      <c r="B195" s="9"/>
      <c r="C195" s="9"/>
      <c r="D195" s="32"/>
      <c r="E195" s="9"/>
      <c r="F195" s="1"/>
      <c r="G195" s="1"/>
      <c r="H195" s="1"/>
      <c r="I195" s="1"/>
      <c r="J195" s="1"/>
      <c r="K195" s="47"/>
      <c r="L195" s="10"/>
      <c r="M195" s="1"/>
      <c r="N195" s="1"/>
      <c r="O195" s="1"/>
      <c r="P195" s="1"/>
      <c r="Q195" s="1"/>
      <c r="R195" s="1"/>
      <c r="S195" s="1"/>
      <c r="T195" s="1"/>
      <c r="U195" s="1"/>
      <c r="V195" s="1"/>
      <c r="W195" s="1"/>
      <c r="X195" s="1"/>
    </row>
    <row r="196" spans="1:24" ht="15.75" customHeight="1">
      <c r="A196" s="47"/>
      <c r="B196" s="9"/>
      <c r="C196" s="9"/>
      <c r="D196" s="32"/>
      <c r="E196" s="9"/>
      <c r="F196" s="1"/>
      <c r="G196" s="1"/>
      <c r="H196" s="1"/>
      <c r="I196" s="1"/>
      <c r="J196" s="1"/>
      <c r="K196" s="47"/>
      <c r="L196" s="10"/>
      <c r="M196" s="1"/>
      <c r="N196" s="1"/>
      <c r="O196" s="1"/>
      <c r="P196" s="1"/>
      <c r="Q196" s="1"/>
      <c r="R196" s="1"/>
      <c r="S196" s="1"/>
      <c r="T196" s="1"/>
      <c r="U196" s="1"/>
      <c r="V196" s="1"/>
      <c r="W196" s="1"/>
      <c r="X196" s="1"/>
    </row>
    <row r="197" spans="1:24" ht="15.75" customHeight="1">
      <c r="A197" s="47"/>
      <c r="B197" s="9"/>
      <c r="C197" s="9"/>
      <c r="D197" s="32"/>
      <c r="E197" s="9"/>
      <c r="F197" s="1"/>
      <c r="G197" s="1"/>
      <c r="H197" s="1"/>
      <c r="I197" s="1"/>
      <c r="J197" s="1"/>
      <c r="K197" s="47"/>
      <c r="L197" s="10"/>
      <c r="M197" s="1"/>
      <c r="N197" s="1"/>
      <c r="O197" s="1"/>
      <c r="P197" s="1"/>
      <c r="Q197" s="1"/>
      <c r="R197" s="1"/>
      <c r="S197" s="1"/>
      <c r="T197" s="1"/>
      <c r="U197" s="1"/>
      <c r="V197" s="1"/>
      <c r="W197" s="1"/>
      <c r="X197" s="1"/>
    </row>
    <row r="198" spans="1:24" ht="15.75" customHeight="1">
      <c r="A198" s="47"/>
      <c r="B198" s="9"/>
      <c r="C198" s="9"/>
      <c r="D198" s="32"/>
      <c r="E198" s="9"/>
      <c r="F198" s="1"/>
      <c r="G198" s="1"/>
      <c r="H198" s="1"/>
      <c r="I198" s="1"/>
      <c r="J198" s="1"/>
      <c r="K198" s="47"/>
      <c r="L198" s="10"/>
      <c r="M198" s="1"/>
      <c r="N198" s="1"/>
      <c r="O198" s="1"/>
      <c r="P198" s="1"/>
      <c r="Q198" s="1"/>
      <c r="R198" s="1"/>
      <c r="S198" s="1"/>
      <c r="T198" s="1"/>
      <c r="U198" s="1"/>
      <c r="V198" s="1"/>
      <c r="W198" s="1"/>
      <c r="X198" s="1"/>
    </row>
    <row r="199" spans="1:24" ht="15.75" customHeight="1">
      <c r="A199" s="47"/>
      <c r="B199" s="9"/>
      <c r="C199" s="9"/>
      <c r="D199" s="32"/>
      <c r="E199" s="9"/>
      <c r="F199" s="1"/>
      <c r="G199" s="1"/>
      <c r="H199" s="1"/>
      <c r="I199" s="1"/>
      <c r="J199" s="1"/>
      <c r="K199" s="47"/>
      <c r="L199" s="10"/>
      <c r="M199" s="1"/>
      <c r="N199" s="1"/>
      <c r="O199" s="1"/>
      <c r="P199" s="1"/>
      <c r="Q199" s="1"/>
      <c r="R199" s="1"/>
      <c r="S199" s="1"/>
      <c r="T199" s="1"/>
      <c r="U199" s="1"/>
      <c r="V199" s="1"/>
      <c r="W199" s="1"/>
      <c r="X199" s="1"/>
    </row>
    <row r="200" spans="1:24" ht="15.75" customHeight="1">
      <c r="A200" s="47"/>
      <c r="B200" s="9"/>
      <c r="C200" s="9"/>
      <c r="D200" s="32"/>
      <c r="E200" s="9"/>
      <c r="F200" s="1"/>
      <c r="G200" s="1"/>
      <c r="H200" s="1"/>
      <c r="I200" s="1"/>
      <c r="J200" s="1"/>
      <c r="K200" s="47"/>
      <c r="L200" s="10"/>
      <c r="M200" s="1"/>
      <c r="N200" s="1"/>
      <c r="O200" s="1"/>
      <c r="P200" s="1"/>
      <c r="Q200" s="1"/>
      <c r="R200" s="1"/>
      <c r="S200" s="1"/>
      <c r="T200" s="1"/>
      <c r="U200" s="1"/>
      <c r="V200" s="1"/>
      <c r="W200" s="1"/>
      <c r="X200" s="1"/>
    </row>
    <row r="201" spans="1:24" ht="15.75" customHeight="1">
      <c r="A201" s="47"/>
      <c r="B201" s="9"/>
      <c r="C201" s="9"/>
      <c r="D201" s="32"/>
      <c r="E201" s="9"/>
      <c r="F201" s="1"/>
      <c r="G201" s="1"/>
      <c r="H201" s="1"/>
      <c r="I201" s="1"/>
      <c r="J201" s="1"/>
      <c r="K201" s="47"/>
      <c r="L201" s="10"/>
      <c r="M201" s="1"/>
      <c r="N201" s="1"/>
      <c r="O201" s="1"/>
      <c r="P201" s="1"/>
      <c r="Q201" s="1"/>
      <c r="R201" s="1"/>
      <c r="S201" s="1"/>
      <c r="T201" s="1"/>
      <c r="U201" s="1"/>
      <c r="V201" s="1"/>
      <c r="W201" s="1"/>
      <c r="X201" s="1"/>
    </row>
    <row r="202" spans="1:24" ht="15.75" customHeight="1">
      <c r="A202" s="47"/>
      <c r="B202" s="9"/>
      <c r="C202" s="9"/>
      <c r="D202" s="32"/>
      <c r="E202" s="9"/>
      <c r="F202" s="1"/>
      <c r="G202" s="1"/>
      <c r="H202" s="1"/>
      <c r="I202" s="1"/>
      <c r="J202" s="1"/>
      <c r="K202" s="47"/>
      <c r="L202" s="10"/>
      <c r="M202" s="1"/>
      <c r="N202" s="1"/>
      <c r="O202" s="1"/>
      <c r="P202" s="1"/>
      <c r="Q202" s="1"/>
      <c r="R202" s="1"/>
      <c r="S202" s="1"/>
      <c r="T202" s="1"/>
      <c r="U202" s="1"/>
      <c r="V202" s="1"/>
      <c r="W202" s="1"/>
      <c r="X202" s="1"/>
    </row>
    <row r="203" spans="1:24" ht="15.75" customHeight="1">
      <c r="A203" s="47"/>
      <c r="B203" s="9"/>
      <c r="C203" s="9"/>
      <c r="D203" s="32"/>
      <c r="E203" s="9"/>
      <c r="F203" s="1"/>
      <c r="G203" s="1"/>
      <c r="H203" s="1"/>
      <c r="I203" s="1"/>
      <c r="J203" s="1"/>
      <c r="K203" s="47"/>
      <c r="L203" s="10"/>
      <c r="M203" s="1"/>
      <c r="N203" s="1"/>
      <c r="O203" s="1"/>
      <c r="P203" s="1"/>
      <c r="Q203" s="1"/>
      <c r="R203" s="1"/>
      <c r="S203" s="1"/>
      <c r="T203" s="1"/>
      <c r="U203" s="1"/>
      <c r="V203" s="1"/>
      <c r="W203" s="1"/>
      <c r="X203" s="1"/>
    </row>
    <row r="204" spans="1:24" ht="15.75" customHeight="1">
      <c r="A204" s="47"/>
      <c r="B204" s="9"/>
      <c r="C204" s="9"/>
      <c r="D204" s="32"/>
      <c r="E204" s="9"/>
      <c r="F204" s="1"/>
      <c r="G204" s="1"/>
      <c r="H204" s="1"/>
      <c r="I204" s="1"/>
      <c r="J204" s="1"/>
      <c r="K204" s="47"/>
      <c r="L204" s="10"/>
      <c r="M204" s="1"/>
      <c r="N204" s="1"/>
      <c r="O204" s="1"/>
      <c r="P204" s="1"/>
      <c r="Q204" s="1"/>
      <c r="R204" s="1"/>
      <c r="S204" s="1"/>
      <c r="T204" s="1"/>
      <c r="U204" s="1"/>
      <c r="V204" s="1"/>
      <c r="W204" s="1"/>
      <c r="X204" s="1"/>
    </row>
    <row r="205" spans="1:24" ht="15.75" customHeight="1">
      <c r="A205" s="47"/>
      <c r="B205" s="9"/>
      <c r="C205" s="9"/>
      <c r="D205" s="32"/>
      <c r="E205" s="9"/>
      <c r="F205" s="1"/>
      <c r="G205" s="1"/>
      <c r="H205" s="1"/>
      <c r="I205" s="1"/>
      <c r="J205" s="1"/>
      <c r="K205" s="47"/>
      <c r="L205" s="10"/>
      <c r="M205" s="1"/>
      <c r="N205" s="1"/>
      <c r="O205" s="1"/>
      <c r="P205" s="1"/>
      <c r="Q205" s="1"/>
      <c r="R205" s="1"/>
      <c r="S205" s="1"/>
      <c r="T205" s="1"/>
      <c r="U205" s="1"/>
      <c r="V205" s="1"/>
      <c r="W205" s="1"/>
      <c r="X205" s="1"/>
    </row>
    <row r="206" spans="1:24" ht="15.75" customHeight="1">
      <c r="A206" s="47"/>
      <c r="B206" s="9"/>
      <c r="C206" s="9"/>
      <c r="D206" s="32"/>
      <c r="E206" s="9"/>
      <c r="F206" s="1"/>
      <c r="G206" s="1"/>
      <c r="H206" s="1"/>
      <c r="I206" s="1"/>
      <c r="J206" s="1"/>
      <c r="K206" s="47"/>
      <c r="L206" s="10"/>
      <c r="M206" s="1"/>
      <c r="N206" s="1"/>
      <c r="O206" s="1"/>
      <c r="P206" s="1"/>
      <c r="Q206" s="1"/>
      <c r="R206" s="1"/>
      <c r="S206" s="1"/>
      <c r="T206" s="1"/>
      <c r="U206" s="1"/>
      <c r="V206" s="1"/>
      <c r="W206" s="1"/>
      <c r="X206" s="1"/>
    </row>
    <row r="207" spans="1:24" ht="15.75" customHeight="1">
      <c r="A207" s="47"/>
      <c r="B207" s="9"/>
      <c r="C207" s="9"/>
      <c r="D207" s="32"/>
      <c r="E207" s="9"/>
      <c r="F207" s="1"/>
      <c r="G207" s="1"/>
      <c r="H207" s="1"/>
      <c r="I207" s="1"/>
      <c r="J207" s="1"/>
      <c r="K207" s="47"/>
      <c r="L207" s="10"/>
      <c r="M207" s="1"/>
      <c r="N207" s="1"/>
      <c r="O207" s="1"/>
      <c r="P207" s="1"/>
      <c r="Q207" s="1"/>
      <c r="R207" s="1"/>
      <c r="S207" s="1"/>
      <c r="T207" s="1"/>
      <c r="U207" s="1"/>
      <c r="V207" s="1"/>
      <c r="W207" s="1"/>
      <c r="X207" s="1"/>
    </row>
    <row r="208" spans="1:24" ht="15.75" customHeight="1">
      <c r="A208" s="47"/>
      <c r="B208" s="9"/>
      <c r="C208" s="9"/>
      <c r="D208" s="32"/>
      <c r="E208" s="9"/>
      <c r="F208" s="1"/>
      <c r="G208" s="1"/>
      <c r="H208" s="1"/>
      <c r="I208" s="1"/>
      <c r="J208" s="1"/>
      <c r="K208" s="47"/>
      <c r="L208" s="10"/>
      <c r="M208" s="1"/>
      <c r="N208" s="1"/>
      <c r="O208" s="1"/>
      <c r="P208" s="1"/>
      <c r="Q208" s="1"/>
      <c r="R208" s="1"/>
      <c r="S208" s="1"/>
      <c r="T208" s="1"/>
      <c r="U208" s="1"/>
      <c r="V208" s="1"/>
      <c r="W208" s="1"/>
      <c r="X208" s="1"/>
    </row>
    <row r="209" spans="1:24" ht="15.75" customHeight="1">
      <c r="A209" s="47"/>
      <c r="B209" s="9"/>
      <c r="C209" s="9"/>
      <c r="D209" s="32"/>
      <c r="E209" s="9"/>
      <c r="F209" s="1"/>
      <c r="G209" s="1"/>
      <c r="H209" s="1"/>
      <c r="I209" s="1"/>
      <c r="J209" s="1"/>
      <c r="K209" s="47"/>
      <c r="L209" s="10"/>
      <c r="M209" s="1"/>
      <c r="N209" s="1"/>
      <c r="O209" s="1"/>
      <c r="P209" s="1"/>
      <c r="Q209" s="1"/>
      <c r="R209" s="1"/>
      <c r="S209" s="1"/>
      <c r="T209" s="1"/>
      <c r="U209" s="1"/>
      <c r="V209" s="1"/>
      <c r="W209" s="1"/>
      <c r="X209" s="1"/>
    </row>
    <row r="210" spans="1:24" ht="15.75" customHeight="1">
      <c r="A210" s="47"/>
      <c r="B210" s="9"/>
      <c r="C210" s="9"/>
      <c r="D210" s="32"/>
      <c r="E210" s="9"/>
      <c r="F210" s="1"/>
      <c r="G210" s="1"/>
      <c r="H210" s="1"/>
      <c r="I210" s="1"/>
      <c r="J210" s="1"/>
      <c r="K210" s="47"/>
      <c r="L210" s="10"/>
      <c r="M210" s="1"/>
      <c r="N210" s="1"/>
      <c r="O210" s="1"/>
      <c r="P210" s="1"/>
      <c r="Q210" s="1"/>
      <c r="R210" s="1"/>
      <c r="S210" s="1"/>
      <c r="T210" s="1"/>
      <c r="U210" s="1"/>
      <c r="V210" s="1"/>
      <c r="W210" s="1"/>
      <c r="X210" s="1"/>
    </row>
    <row r="211" spans="1:24" ht="15.75" customHeight="1">
      <c r="A211" s="47"/>
      <c r="B211" s="9"/>
      <c r="C211" s="9"/>
      <c r="D211" s="32"/>
      <c r="E211" s="9"/>
      <c r="F211" s="1"/>
      <c r="G211" s="1"/>
      <c r="H211" s="1"/>
      <c r="I211" s="1"/>
      <c r="J211" s="1"/>
      <c r="K211" s="47"/>
      <c r="L211" s="10"/>
      <c r="M211" s="1"/>
      <c r="N211" s="1"/>
      <c r="O211" s="1"/>
      <c r="P211" s="1"/>
      <c r="Q211" s="1"/>
      <c r="R211" s="1"/>
      <c r="S211" s="1"/>
      <c r="T211" s="1"/>
      <c r="U211" s="1"/>
      <c r="V211" s="1"/>
      <c r="W211" s="1"/>
      <c r="X211" s="1"/>
    </row>
    <row r="212" spans="1:24" ht="15.75" customHeight="1">
      <c r="A212" s="47"/>
      <c r="B212" s="9"/>
      <c r="C212" s="9"/>
      <c r="D212" s="32"/>
      <c r="E212" s="9"/>
      <c r="F212" s="1"/>
      <c r="G212" s="1"/>
      <c r="H212" s="1"/>
      <c r="I212" s="1"/>
      <c r="J212" s="1"/>
      <c r="K212" s="47"/>
      <c r="L212" s="10"/>
      <c r="M212" s="1"/>
      <c r="N212" s="1"/>
      <c r="O212" s="1"/>
      <c r="P212" s="1"/>
      <c r="Q212" s="1"/>
      <c r="R212" s="1"/>
      <c r="S212" s="1"/>
      <c r="T212" s="1"/>
      <c r="U212" s="1"/>
      <c r="V212" s="1"/>
      <c r="W212" s="1"/>
      <c r="X212" s="1"/>
    </row>
    <row r="213" spans="1:24" ht="15.75" customHeight="1">
      <c r="A213" s="47"/>
      <c r="B213" s="9"/>
      <c r="C213" s="9"/>
      <c r="D213" s="32"/>
      <c r="E213" s="9"/>
      <c r="F213" s="1"/>
      <c r="G213" s="1"/>
      <c r="H213" s="1"/>
      <c r="I213" s="1"/>
      <c r="J213" s="1"/>
      <c r="K213" s="47"/>
      <c r="L213" s="10"/>
      <c r="M213" s="1"/>
      <c r="N213" s="1"/>
      <c r="O213" s="1"/>
      <c r="P213" s="1"/>
      <c r="Q213" s="1"/>
      <c r="R213" s="1"/>
      <c r="S213" s="1"/>
      <c r="T213" s="1"/>
      <c r="U213" s="1"/>
      <c r="V213" s="1"/>
      <c r="W213" s="1"/>
      <c r="X213" s="1"/>
    </row>
    <row r="214" spans="1:24" ht="15.75" customHeight="1">
      <c r="A214" s="47"/>
      <c r="B214" s="9"/>
      <c r="C214" s="9"/>
      <c r="D214" s="32"/>
      <c r="E214" s="9"/>
      <c r="F214" s="1"/>
      <c r="G214" s="1"/>
      <c r="H214" s="1"/>
      <c r="I214" s="1"/>
      <c r="J214" s="1"/>
      <c r="K214" s="47"/>
      <c r="L214" s="10"/>
      <c r="M214" s="1"/>
      <c r="N214" s="1"/>
      <c r="O214" s="1"/>
      <c r="P214" s="1"/>
      <c r="Q214" s="1"/>
      <c r="R214" s="1"/>
      <c r="S214" s="1"/>
      <c r="T214" s="1"/>
      <c r="U214" s="1"/>
      <c r="V214" s="1"/>
      <c r="W214" s="1"/>
      <c r="X214" s="1"/>
    </row>
    <row r="215" spans="1:24" ht="15.75" customHeight="1">
      <c r="A215" s="47"/>
      <c r="B215" s="9"/>
      <c r="C215" s="9"/>
      <c r="D215" s="32"/>
      <c r="E215" s="9"/>
      <c r="F215" s="1"/>
      <c r="G215" s="1"/>
      <c r="H215" s="1"/>
      <c r="I215" s="1"/>
      <c r="J215" s="1"/>
      <c r="K215" s="47"/>
      <c r="L215" s="10"/>
      <c r="M215" s="1"/>
      <c r="N215" s="1"/>
      <c r="O215" s="1"/>
      <c r="P215" s="1"/>
      <c r="Q215" s="1"/>
      <c r="R215" s="1"/>
      <c r="S215" s="1"/>
      <c r="T215" s="1"/>
      <c r="U215" s="1"/>
      <c r="V215" s="1"/>
      <c r="W215" s="1"/>
      <c r="X215" s="1"/>
    </row>
    <row r="216" spans="1:24" ht="15.75" customHeight="1">
      <c r="A216" s="47"/>
      <c r="B216" s="9"/>
      <c r="C216" s="9"/>
      <c r="D216" s="32"/>
      <c r="E216" s="9"/>
      <c r="F216" s="1"/>
      <c r="G216" s="1"/>
      <c r="H216" s="1"/>
      <c r="I216" s="1"/>
      <c r="J216" s="1"/>
      <c r="K216" s="47"/>
      <c r="L216" s="10"/>
      <c r="M216" s="1"/>
      <c r="N216" s="1"/>
      <c r="O216" s="1"/>
      <c r="P216" s="1"/>
      <c r="Q216" s="1"/>
      <c r="R216" s="1"/>
      <c r="S216" s="1"/>
      <c r="T216" s="1"/>
      <c r="U216" s="1"/>
      <c r="V216" s="1"/>
      <c r="W216" s="1"/>
      <c r="X216" s="1"/>
    </row>
    <row r="217" spans="1:24" ht="15.75" customHeight="1">
      <c r="A217" s="47"/>
      <c r="B217" s="9"/>
      <c r="C217" s="9"/>
      <c r="D217" s="32"/>
      <c r="E217" s="9"/>
      <c r="F217" s="1"/>
      <c r="G217" s="1"/>
      <c r="H217" s="1"/>
      <c r="I217" s="1"/>
      <c r="J217" s="1"/>
      <c r="K217" s="47"/>
      <c r="L217" s="10"/>
      <c r="M217" s="1"/>
      <c r="N217" s="1"/>
      <c r="O217" s="1"/>
      <c r="P217" s="1"/>
      <c r="Q217" s="1"/>
      <c r="R217" s="1"/>
      <c r="S217" s="1"/>
      <c r="T217" s="1"/>
      <c r="U217" s="1"/>
      <c r="V217" s="1"/>
      <c r="W217" s="1"/>
      <c r="X217" s="1"/>
    </row>
    <row r="218" spans="1:24" ht="15.75" customHeight="1">
      <c r="A218" s="47"/>
      <c r="B218" s="9"/>
      <c r="C218" s="9"/>
      <c r="D218" s="32"/>
      <c r="E218" s="9"/>
      <c r="F218" s="1"/>
      <c r="G218" s="1"/>
      <c r="H218" s="1"/>
      <c r="I218" s="1"/>
      <c r="J218" s="1"/>
      <c r="K218" s="47"/>
      <c r="L218" s="10"/>
      <c r="M218" s="1"/>
      <c r="N218" s="1"/>
      <c r="O218" s="1"/>
      <c r="P218" s="1"/>
      <c r="Q218" s="1"/>
      <c r="R218" s="1"/>
      <c r="S218" s="1"/>
      <c r="T218" s="1"/>
      <c r="U218" s="1"/>
      <c r="V218" s="1"/>
      <c r="W218" s="1"/>
      <c r="X218" s="1"/>
    </row>
    <row r="219" spans="1:24" ht="15.75" customHeight="1">
      <c r="A219" s="47"/>
      <c r="B219" s="9"/>
      <c r="C219" s="9"/>
      <c r="D219" s="32"/>
      <c r="E219" s="9"/>
      <c r="F219" s="1"/>
      <c r="G219" s="1"/>
      <c r="H219" s="1"/>
      <c r="I219" s="1"/>
      <c r="J219" s="1"/>
      <c r="K219" s="47"/>
      <c r="L219" s="10"/>
      <c r="M219" s="1"/>
      <c r="N219" s="1"/>
      <c r="O219" s="1"/>
      <c r="P219" s="1"/>
      <c r="Q219" s="1"/>
      <c r="R219" s="1"/>
      <c r="S219" s="1"/>
      <c r="T219" s="1"/>
      <c r="U219" s="1"/>
      <c r="V219" s="1"/>
      <c r="W219" s="1"/>
      <c r="X219" s="1"/>
    </row>
    <row r="220" spans="1:24" ht="15.75" customHeight="1">
      <c r="A220" s="47"/>
      <c r="B220" s="9"/>
      <c r="C220" s="9"/>
      <c r="D220" s="32"/>
      <c r="E220" s="9"/>
      <c r="F220" s="1"/>
      <c r="G220" s="1"/>
      <c r="H220" s="1"/>
      <c r="I220" s="1"/>
      <c r="J220" s="1"/>
      <c r="K220" s="47"/>
      <c r="L220" s="10"/>
      <c r="M220" s="1"/>
      <c r="N220" s="1"/>
      <c r="O220" s="1"/>
      <c r="P220" s="1"/>
      <c r="Q220" s="1"/>
      <c r="R220" s="1"/>
      <c r="S220" s="1"/>
      <c r="T220" s="1"/>
      <c r="U220" s="1"/>
      <c r="V220" s="1"/>
      <c r="W220" s="1"/>
      <c r="X220" s="1"/>
    </row>
    <row r="221" spans="1:24" ht="15.75" customHeight="1">
      <c r="A221" s="47"/>
      <c r="B221" s="9"/>
      <c r="C221" s="9"/>
      <c r="D221" s="32"/>
      <c r="E221" s="9"/>
      <c r="F221" s="1"/>
      <c r="G221" s="1"/>
      <c r="H221" s="1"/>
      <c r="I221" s="1"/>
      <c r="J221" s="1"/>
      <c r="K221" s="47"/>
      <c r="L221" s="10"/>
      <c r="M221" s="1"/>
      <c r="N221" s="1"/>
      <c r="O221" s="1"/>
      <c r="P221" s="1"/>
      <c r="Q221" s="1"/>
      <c r="R221" s="1"/>
      <c r="S221" s="1"/>
      <c r="T221" s="1"/>
      <c r="U221" s="1"/>
      <c r="V221" s="1"/>
      <c r="W221" s="1"/>
      <c r="X221" s="1"/>
    </row>
    <row r="222" spans="1:24" ht="15.75" customHeight="1">
      <c r="A222" s="47"/>
      <c r="B222" s="9"/>
      <c r="C222" s="9"/>
      <c r="D222" s="32"/>
      <c r="E222" s="9"/>
      <c r="F222" s="1"/>
      <c r="G222" s="1"/>
      <c r="H222" s="1"/>
      <c r="I222" s="1"/>
      <c r="J222" s="1"/>
      <c r="K222" s="47"/>
      <c r="L222" s="10"/>
      <c r="M222" s="1"/>
      <c r="N222" s="1"/>
      <c r="O222" s="1"/>
      <c r="P222" s="1"/>
      <c r="Q222" s="1"/>
      <c r="R222" s="1"/>
      <c r="S222" s="1"/>
      <c r="T222" s="1"/>
      <c r="U222" s="1"/>
      <c r="V222" s="1"/>
      <c r="W222" s="1"/>
      <c r="X222" s="1"/>
    </row>
    <row r="223" spans="1:24" ht="15.75" customHeight="1">
      <c r="A223" s="47"/>
      <c r="B223" s="9"/>
      <c r="C223" s="9"/>
      <c r="D223" s="32"/>
      <c r="E223" s="9"/>
      <c r="F223" s="1"/>
      <c r="G223" s="1"/>
      <c r="H223" s="1"/>
      <c r="I223" s="1"/>
      <c r="J223" s="1"/>
      <c r="K223" s="47"/>
      <c r="L223" s="10"/>
      <c r="M223" s="1"/>
      <c r="N223" s="1"/>
      <c r="O223" s="1"/>
      <c r="P223" s="1"/>
      <c r="Q223" s="1"/>
      <c r="R223" s="1"/>
      <c r="S223" s="1"/>
      <c r="T223" s="1"/>
      <c r="U223" s="1"/>
      <c r="V223" s="1"/>
      <c r="W223" s="1"/>
      <c r="X223" s="1"/>
    </row>
    <row r="224" spans="1:24" ht="15.75" customHeight="1">
      <c r="A224" s="47"/>
      <c r="B224" s="9"/>
      <c r="C224" s="9"/>
      <c r="D224" s="32"/>
      <c r="E224" s="9"/>
      <c r="F224" s="1"/>
      <c r="G224" s="1"/>
      <c r="H224" s="1"/>
      <c r="I224" s="1"/>
      <c r="J224" s="1"/>
      <c r="K224" s="47"/>
      <c r="L224" s="10"/>
      <c r="M224" s="1"/>
      <c r="N224" s="1"/>
      <c r="O224" s="1"/>
      <c r="P224" s="1"/>
      <c r="Q224" s="1"/>
      <c r="R224" s="1"/>
      <c r="S224" s="1"/>
      <c r="T224" s="1"/>
      <c r="U224" s="1"/>
      <c r="V224" s="1"/>
      <c r="W224" s="1"/>
      <c r="X224" s="1"/>
    </row>
    <row r="225" spans="1:24" ht="15.75" customHeight="1">
      <c r="A225" s="47"/>
      <c r="B225" s="9"/>
      <c r="C225" s="9"/>
      <c r="D225" s="32"/>
      <c r="E225" s="9"/>
      <c r="F225" s="1"/>
      <c r="G225" s="1"/>
      <c r="H225" s="1"/>
      <c r="I225" s="1"/>
      <c r="J225" s="1"/>
      <c r="K225" s="47"/>
      <c r="L225" s="10"/>
      <c r="M225" s="1"/>
      <c r="N225" s="1"/>
      <c r="O225" s="1"/>
      <c r="P225" s="1"/>
      <c r="Q225" s="1"/>
      <c r="R225" s="1"/>
      <c r="S225" s="1"/>
      <c r="T225" s="1"/>
      <c r="U225" s="1"/>
      <c r="V225" s="1"/>
      <c r="W225" s="1"/>
      <c r="X225" s="1"/>
    </row>
    <row r="226" spans="1:24" ht="15.75" customHeight="1">
      <c r="A226" s="47"/>
      <c r="B226" s="9"/>
      <c r="C226" s="9"/>
      <c r="D226" s="32"/>
      <c r="E226" s="9"/>
      <c r="F226" s="1"/>
      <c r="G226" s="1"/>
      <c r="H226" s="1"/>
      <c r="I226" s="1"/>
      <c r="J226" s="1"/>
      <c r="K226" s="47"/>
      <c r="L226" s="10"/>
      <c r="M226" s="1"/>
      <c r="N226" s="1"/>
      <c r="O226" s="1"/>
      <c r="P226" s="1"/>
      <c r="Q226" s="1"/>
      <c r="R226" s="1"/>
      <c r="S226" s="1"/>
      <c r="T226" s="1"/>
      <c r="U226" s="1"/>
      <c r="V226" s="1"/>
      <c r="W226" s="1"/>
      <c r="X226" s="1"/>
    </row>
    <row r="227" spans="1:24" ht="15.75" customHeight="1">
      <c r="A227" s="47"/>
      <c r="B227" s="9"/>
      <c r="C227" s="9"/>
      <c r="D227" s="32"/>
      <c r="E227" s="9"/>
      <c r="F227" s="1"/>
      <c r="G227" s="1"/>
      <c r="H227" s="1"/>
      <c r="I227" s="1"/>
      <c r="J227" s="1"/>
      <c r="K227" s="47"/>
      <c r="L227" s="10"/>
      <c r="M227" s="1"/>
      <c r="N227" s="1"/>
      <c r="O227" s="1"/>
      <c r="P227" s="1"/>
      <c r="Q227" s="1"/>
      <c r="R227" s="1"/>
      <c r="S227" s="1"/>
      <c r="T227" s="1"/>
      <c r="U227" s="1"/>
      <c r="V227" s="1"/>
      <c r="W227" s="1"/>
      <c r="X227" s="1"/>
    </row>
    <row r="228" spans="1:24" ht="15.75" customHeight="1">
      <c r="A228" s="47"/>
      <c r="B228" s="9"/>
      <c r="C228" s="9"/>
      <c r="D228" s="32"/>
      <c r="E228" s="9"/>
      <c r="F228" s="1"/>
      <c r="G228" s="1"/>
      <c r="H228" s="1"/>
      <c r="I228" s="1"/>
      <c r="J228" s="1"/>
      <c r="K228" s="47"/>
      <c r="L228" s="10"/>
      <c r="M228" s="1"/>
      <c r="N228" s="1"/>
      <c r="O228" s="1"/>
      <c r="P228" s="1"/>
      <c r="Q228" s="1"/>
      <c r="R228" s="1"/>
      <c r="S228" s="1"/>
      <c r="T228" s="1"/>
      <c r="U228" s="1"/>
      <c r="V228" s="1"/>
      <c r="W228" s="1"/>
      <c r="X228" s="1"/>
    </row>
    <row r="229" spans="1:24" ht="15.75" customHeight="1">
      <c r="A229" s="47"/>
      <c r="B229" s="9"/>
      <c r="C229" s="9"/>
      <c r="D229" s="32"/>
      <c r="E229" s="9"/>
      <c r="F229" s="1"/>
      <c r="G229" s="1"/>
      <c r="H229" s="1"/>
      <c r="I229" s="1"/>
      <c r="J229" s="1"/>
      <c r="K229" s="47"/>
      <c r="L229" s="10"/>
      <c r="M229" s="1"/>
      <c r="N229" s="1"/>
      <c r="O229" s="1"/>
      <c r="P229" s="1"/>
      <c r="Q229" s="1"/>
      <c r="R229" s="1"/>
      <c r="S229" s="1"/>
      <c r="T229" s="1"/>
      <c r="U229" s="1"/>
      <c r="V229" s="1"/>
      <c r="W229" s="1"/>
      <c r="X229" s="1"/>
    </row>
    <row r="230" spans="1:24" ht="15.75" customHeight="1">
      <c r="A230" s="47"/>
      <c r="B230" s="9"/>
      <c r="C230" s="9"/>
      <c r="D230" s="32"/>
      <c r="E230" s="9"/>
      <c r="F230" s="1"/>
      <c r="G230" s="1"/>
      <c r="H230" s="1"/>
      <c r="I230" s="1"/>
      <c r="J230" s="1"/>
      <c r="K230" s="47"/>
      <c r="L230" s="10"/>
      <c r="M230" s="1"/>
      <c r="N230" s="1"/>
      <c r="O230" s="1"/>
      <c r="P230" s="1"/>
      <c r="Q230" s="1"/>
      <c r="R230" s="1"/>
      <c r="S230" s="1"/>
      <c r="T230" s="1"/>
      <c r="U230" s="1"/>
      <c r="V230" s="1"/>
      <c r="W230" s="1"/>
      <c r="X230" s="1"/>
    </row>
    <row r="231" spans="1:24" ht="15.75" customHeight="1">
      <c r="A231" s="47"/>
      <c r="B231" s="9"/>
      <c r="C231" s="9"/>
      <c r="D231" s="32"/>
      <c r="E231" s="9"/>
      <c r="F231" s="1"/>
      <c r="G231" s="1"/>
      <c r="H231" s="1"/>
      <c r="I231" s="1"/>
      <c r="J231" s="1"/>
      <c r="K231" s="47"/>
      <c r="L231" s="10"/>
      <c r="M231" s="1"/>
      <c r="N231" s="1"/>
      <c r="O231" s="1"/>
      <c r="P231" s="1"/>
      <c r="Q231" s="1"/>
      <c r="R231" s="1"/>
      <c r="S231" s="1"/>
      <c r="T231" s="1"/>
      <c r="U231" s="1"/>
      <c r="V231" s="1"/>
      <c r="W231" s="1"/>
      <c r="X231" s="1"/>
    </row>
    <row r="232" spans="1:24" ht="15.75" customHeight="1">
      <c r="A232" s="47"/>
      <c r="B232" s="9"/>
      <c r="C232" s="9"/>
      <c r="D232" s="32"/>
      <c r="E232" s="9"/>
      <c r="F232" s="1"/>
      <c r="G232" s="1"/>
      <c r="H232" s="1"/>
      <c r="I232" s="1"/>
      <c r="J232" s="1"/>
      <c r="K232" s="47"/>
      <c r="L232" s="10"/>
      <c r="M232" s="1"/>
      <c r="N232" s="1"/>
      <c r="O232" s="1"/>
      <c r="P232" s="1"/>
      <c r="Q232" s="1"/>
      <c r="R232" s="1"/>
      <c r="S232" s="1"/>
      <c r="T232" s="1"/>
      <c r="U232" s="1"/>
      <c r="V232" s="1"/>
      <c r="W232" s="1"/>
      <c r="X232" s="1"/>
    </row>
    <row r="233" spans="1:24" ht="15.75" customHeight="1">
      <c r="A233" s="47"/>
      <c r="B233" s="9"/>
      <c r="C233" s="9"/>
      <c r="D233" s="32"/>
      <c r="E233" s="9"/>
      <c r="F233" s="1"/>
      <c r="G233" s="1"/>
      <c r="H233" s="1"/>
      <c r="I233" s="1"/>
      <c r="J233" s="1"/>
      <c r="K233" s="47"/>
      <c r="L233" s="10"/>
      <c r="M233" s="1"/>
      <c r="N233" s="1"/>
      <c r="O233" s="1"/>
      <c r="P233" s="1"/>
      <c r="Q233" s="1"/>
      <c r="R233" s="1"/>
      <c r="S233" s="1"/>
      <c r="T233" s="1"/>
      <c r="U233" s="1"/>
      <c r="V233" s="1"/>
      <c r="W233" s="1"/>
      <c r="X233" s="1"/>
    </row>
    <row r="234" spans="1:24" ht="15.75" customHeight="1">
      <c r="A234" s="47"/>
      <c r="B234" s="9"/>
      <c r="C234" s="9"/>
      <c r="D234" s="32"/>
      <c r="E234" s="9"/>
      <c r="F234" s="1"/>
      <c r="G234" s="1"/>
      <c r="H234" s="1"/>
      <c r="I234" s="1"/>
      <c r="J234" s="1"/>
      <c r="K234" s="47"/>
      <c r="L234" s="10"/>
      <c r="M234" s="1"/>
      <c r="N234" s="1"/>
      <c r="O234" s="1"/>
      <c r="P234" s="1"/>
      <c r="Q234" s="1"/>
      <c r="R234" s="1"/>
      <c r="S234" s="1"/>
      <c r="T234" s="1"/>
      <c r="U234" s="1"/>
      <c r="V234" s="1"/>
      <c r="W234" s="1"/>
      <c r="X234" s="1"/>
    </row>
    <row r="235" spans="1:24" ht="15.75" customHeight="1">
      <c r="A235" s="47"/>
      <c r="B235" s="9"/>
      <c r="C235" s="9"/>
      <c r="D235" s="32"/>
      <c r="E235" s="9"/>
      <c r="F235" s="1"/>
      <c r="G235" s="1"/>
      <c r="H235" s="1"/>
      <c r="I235" s="1"/>
      <c r="J235" s="1"/>
      <c r="K235" s="47"/>
      <c r="L235" s="10"/>
      <c r="M235" s="1"/>
      <c r="N235" s="1"/>
      <c r="O235" s="1"/>
      <c r="P235" s="1"/>
      <c r="Q235" s="1"/>
      <c r="R235" s="1"/>
      <c r="S235" s="1"/>
      <c r="T235" s="1"/>
      <c r="U235" s="1"/>
      <c r="V235" s="1"/>
      <c r="W235" s="1"/>
      <c r="X235" s="1"/>
    </row>
    <row r="236" spans="1:24" ht="15.75" customHeight="1">
      <c r="A236" s="47"/>
      <c r="B236" s="9"/>
      <c r="C236" s="9"/>
      <c r="D236" s="32"/>
      <c r="E236" s="9"/>
      <c r="F236" s="1"/>
      <c r="G236" s="1"/>
      <c r="H236" s="1"/>
      <c r="I236" s="1"/>
      <c r="J236" s="1"/>
      <c r="K236" s="47"/>
      <c r="L236" s="10"/>
      <c r="M236" s="1"/>
      <c r="N236" s="1"/>
      <c r="O236" s="1"/>
      <c r="P236" s="1"/>
      <c r="Q236" s="1"/>
      <c r="R236" s="1"/>
      <c r="S236" s="1"/>
      <c r="T236" s="1"/>
      <c r="U236" s="1"/>
      <c r="V236" s="1"/>
      <c r="W236" s="1"/>
      <c r="X236" s="1"/>
    </row>
    <row r="237" spans="1:24" ht="15.75" customHeight="1">
      <c r="A237" s="47"/>
      <c r="B237" s="9"/>
      <c r="C237" s="9"/>
      <c r="D237" s="32"/>
      <c r="E237" s="9"/>
      <c r="F237" s="1"/>
      <c r="G237" s="1"/>
      <c r="H237" s="1"/>
      <c r="I237" s="1"/>
      <c r="J237" s="1"/>
      <c r="K237" s="47"/>
      <c r="L237" s="10"/>
      <c r="M237" s="1"/>
      <c r="N237" s="1"/>
      <c r="O237" s="1"/>
      <c r="P237" s="1"/>
      <c r="Q237" s="1"/>
      <c r="R237" s="1"/>
      <c r="S237" s="1"/>
      <c r="T237" s="1"/>
      <c r="U237" s="1"/>
      <c r="V237" s="1"/>
      <c r="W237" s="1"/>
      <c r="X237" s="1"/>
    </row>
    <row r="238" spans="1:24" ht="15.75" customHeight="1">
      <c r="A238" s="47"/>
      <c r="B238" s="9"/>
      <c r="C238" s="9"/>
      <c r="D238" s="32"/>
      <c r="E238" s="9"/>
      <c r="F238" s="1"/>
      <c r="G238" s="1"/>
      <c r="H238" s="1"/>
      <c r="I238" s="1"/>
      <c r="J238" s="1"/>
      <c r="K238" s="47"/>
      <c r="L238" s="10"/>
      <c r="M238" s="1"/>
      <c r="N238" s="1"/>
      <c r="O238" s="1"/>
      <c r="P238" s="1"/>
      <c r="Q238" s="1"/>
      <c r="R238" s="1"/>
      <c r="S238" s="1"/>
      <c r="T238" s="1"/>
      <c r="U238" s="1"/>
      <c r="V238" s="1"/>
      <c r="W238" s="1"/>
      <c r="X238" s="1"/>
    </row>
    <row r="239" spans="1:24" ht="15.75" customHeight="1">
      <c r="A239" s="47"/>
      <c r="B239" s="9"/>
      <c r="C239" s="9"/>
      <c r="D239" s="32"/>
      <c r="E239" s="9"/>
      <c r="F239" s="1"/>
      <c r="G239" s="1"/>
      <c r="H239" s="1"/>
      <c r="I239" s="1"/>
      <c r="J239" s="1"/>
      <c r="K239" s="47"/>
      <c r="L239" s="10"/>
      <c r="M239" s="1"/>
      <c r="N239" s="1"/>
      <c r="O239" s="1"/>
      <c r="P239" s="1"/>
      <c r="Q239" s="1"/>
      <c r="R239" s="1"/>
      <c r="S239" s="1"/>
      <c r="T239" s="1"/>
      <c r="U239" s="1"/>
      <c r="V239" s="1"/>
      <c r="W239" s="1"/>
      <c r="X239" s="1"/>
    </row>
    <row r="240" spans="1:24" ht="15.75" customHeight="1">
      <c r="A240" s="47"/>
      <c r="B240" s="9"/>
      <c r="C240" s="9"/>
      <c r="D240" s="32"/>
      <c r="E240" s="9"/>
      <c r="F240" s="1"/>
      <c r="G240" s="1"/>
      <c r="H240" s="1"/>
      <c r="I240" s="1"/>
      <c r="J240" s="1"/>
      <c r="K240" s="47"/>
      <c r="L240" s="10"/>
      <c r="M240" s="1"/>
      <c r="N240" s="1"/>
      <c r="O240" s="1"/>
      <c r="P240" s="1"/>
      <c r="Q240" s="1"/>
      <c r="R240" s="1"/>
      <c r="S240" s="1"/>
      <c r="T240" s="1"/>
      <c r="U240" s="1"/>
      <c r="V240" s="1"/>
      <c r="W240" s="1"/>
      <c r="X240" s="1"/>
    </row>
    <row r="241" spans="1:24" ht="15.75" customHeight="1">
      <c r="A241" s="47"/>
      <c r="B241" s="9"/>
      <c r="C241" s="9"/>
      <c r="D241" s="32"/>
      <c r="E241" s="9"/>
      <c r="F241" s="1"/>
      <c r="G241" s="1"/>
      <c r="H241" s="1"/>
      <c r="I241" s="1"/>
      <c r="J241" s="1"/>
      <c r="K241" s="47"/>
      <c r="L241" s="10"/>
      <c r="M241" s="1"/>
      <c r="N241" s="1"/>
      <c r="O241" s="1"/>
      <c r="P241" s="1"/>
      <c r="Q241" s="1"/>
      <c r="R241" s="1"/>
      <c r="S241" s="1"/>
      <c r="T241" s="1"/>
      <c r="U241" s="1"/>
      <c r="V241" s="1"/>
      <c r="W241" s="1"/>
      <c r="X241" s="1"/>
    </row>
    <row r="242" spans="1:24" ht="15.75" customHeight="1">
      <c r="A242" s="47"/>
      <c r="B242" s="9"/>
      <c r="C242" s="9"/>
      <c r="D242" s="32"/>
      <c r="E242" s="9"/>
      <c r="F242" s="1"/>
      <c r="G242" s="1"/>
      <c r="H242" s="1"/>
      <c r="I242" s="1"/>
      <c r="J242" s="1"/>
      <c r="K242" s="47"/>
      <c r="L242" s="10"/>
      <c r="M242" s="1"/>
      <c r="N242" s="1"/>
      <c r="O242" s="1"/>
      <c r="P242" s="1"/>
      <c r="Q242" s="1"/>
      <c r="R242" s="1"/>
      <c r="S242" s="1"/>
      <c r="T242" s="1"/>
      <c r="U242" s="1"/>
      <c r="V242" s="1"/>
      <c r="W242" s="1"/>
      <c r="X242" s="1"/>
    </row>
    <row r="243" spans="1:24" ht="15.75" customHeight="1">
      <c r="A243" s="47"/>
      <c r="B243" s="9"/>
      <c r="C243" s="9"/>
      <c r="D243" s="32"/>
      <c r="E243" s="9"/>
      <c r="F243" s="1"/>
      <c r="G243" s="1"/>
      <c r="H243" s="1"/>
      <c r="I243" s="1"/>
      <c r="J243" s="1"/>
      <c r="K243" s="47"/>
      <c r="L243" s="10"/>
      <c r="M243" s="1"/>
      <c r="N243" s="1"/>
      <c r="O243" s="1"/>
      <c r="P243" s="1"/>
      <c r="Q243" s="1"/>
      <c r="R243" s="1"/>
      <c r="S243" s="1"/>
      <c r="T243" s="1"/>
      <c r="U243" s="1"/>
      <c r="V243" s="1"/>
      <c r="W243" s="1"/>
      <c r="X243" s="1"/>
    </row>
    <row r="244" spans="1:24" ht="15.75" customHeight="1">
      <c r="A244" s="47"/>
      <c r="B244" s="9"/>
      <c r="C244" s="9"/>
      <c r="D244" s="32"/>
      <c r="E244" s="9"/>
      <c r="F244" s="1"/>
      <c r="G244" s="1"/>
      <c r="H244" s="1"/>
      <c r="I244" s="1"/>
      <c r="J244" s="1"/>
      <c r="K244" s="47"/>
      <c r="L244" s="10"/>
      <c r="M244" s="1"/>
      <c r="N244" s="1"/>
      <c r="O244" s="1"/>
      <c r="P244" s="1"/>
      <c r="Q244" s="1"/>
      <c r="R244" s="1"/>
      <c r="S244" s="1"/>
      <c r="T244" s="1"/>
      <c r="U244" s="1"/>
      <c r="V244" s="1"/>
      <c r="W244" s="1"/>
      <c r="X244" s="1"/>
    </row>
    <row r="245" spans="1:24" ht="15.75" customHeight="1">
      <c r="A245" s="47"/>
      <c r="B245" s="9"/>
      <c r="C245" s="9"/>
      <c r="D245" s="32"/>
      <c r="E245" s="9"/>
      <c r="F245" s="1"/>
      <c r="G245" s="1"/>
      <c r="H245" s="1"/>
      <c r="I245" s="1"/>
      <c r="J245" s="1"/>
      <c r="K245" s="47"/>
      <c r="L245" s="10"/>
      <c r="M245" s="1"/>
      <c r="N245" s="1"/>
      <c r="O245" s="1"/>
      <c r="P245" s="1"/>
      <c r="Q245" s="1"/>
      <c r="R245" s="1"/>
      <c r="S245" s="1"/>
      <c r="T245" s="1"/>
      <c r="U245" s="1"/>
      <c r="V245" s="1"/>
      <c r="W245" s="1"/>
      <c r="X245" s="1"/>
    </row>
    <row r="246" spans="1:24" ht="15.75" customHeight="1">
      <c r="A246" s="47"/>
      <c r="B246" s="9"/>
      <c r="C246" s="9"/>
      <c r="D246" s="32"/>
      <c r="E246" s="9"/>
      <c r="F246" s="1"/>
      <c r="G246" s="1"/>
      <c r="H246" s="1"/>
      <c r="I246" s="1"/>
      <c r="J246" s="1"/>
      <c r="K246" s="47"/>
      <c r="L246" s="10"/>
      <c r="M246" s="1"/>
      <c r="N246" s="1"/>
      <c r="O246" s="1"/>
      <c r="P246" s="1"/>
      <c r="Q246" s="1"/>
      <c r="R246" s="1"/>
      <c r="S246" s="1"/>
      <c r="T246" s="1"/>
      <c r="U246" s="1"/>
      <c r="V246" s="1"/>
      <c r="W246" s="1"/>
      <c r="X246" s="1"/>
    </row>
    <row r="247" spans="1:24" ht="15.75" customHeight="1">
      <c r="A247" s="47"/>
      <c r="B247" s="9"/>
      <c r="C247" s="9"/>
      <c r="D247" s="32"/>
      <c r="E247" s="9"/>
      <c r="F247" s="1"/>
      <c r="G247" s="1"/>
      <c r="H247" s="1"/>
      <c r="I247" s="1"/>
      <c r="J247" s="1"/>
      <c r="K247" s="47"/>
      <c r="L247" s="10"/>
      <c r="M247" s="1"/>
      <c r="N247" s="1"/>
      <c r="O247" s="1"/>
      <c r="P247" s="1"/>
      <c r="Q247" s="1"/>
      <c r="R247" s="1"/>
      <c r="S247" s="1"/>
      <c r="T247" s="1"/>
      <c r="U247" s="1"/>
      <c r="V247" s="1"/>
      <c r="W247" s="1"/>
      <c r="X247" s="1"/>
    </row>
    <row r="248" spans="1:24" ht="15.75" customHeight="1">
      <c r="A248" s="47"/>
      <c r="B248" s="9"/>
      <c r="C248" s="9"/>
      <c r="D248" s="32"/>
      <c r="E248" s="9"/>
      <c r="F248" s="1"/>
      <c r="G248" s="1"/>
      <c r="H248" s="1"/>
      <c r="I248" s="1"/>
      <c r="J248" s="1"/>
      <c r="K248" s="47"/>
      <c r="L248" s="10"/>
      <c r="M248" s="1"/>
      <c r="N248" s="1"/>
      <c r="O248" s="1"/>
      <c r="P248" s="1"/>
      <c r="Q248" s="1"/>
      <c r="R248" s="1"/>
      <c r="S248" s="1"/>
      <c r="T248" s="1"/>
      <c r="U248" s="1"/>
      <c r="V248" s="1"/>
      <c r="W248" s="1"/>
      <c r="X248" s="1"/>
    </row>
    <row r="249" spans="1:24" ht="15.75" customHeight="1">
      <c r="A249" s="47"/>
      <c r="B249" s="9"/>
      <c r="C249" s="9"/>
      <c r="D249" s="32"/>
      <c r="E249" s="9"/>
      <c r="F249" s="1"/>
      <c r="G249" s="1"/>
      <c r="H249" s="1"/>
      <c r="I249" s="1"/>
      <c r="J249" s="1"/>
      <c r="K249" s="47"/>
      <c r="L249" s="10"/>
      <c r="M249" s="1"/>
      <c r="N249" s="1"/>
      <c r="O249" s="1"/>
      <c r="P249" s="1"/>
      <c r="Q249" s="1"/>
      <c r="R249" s="1"/>
      <c r="S249" s="1"/>
      <c r="T249" s="1"/>
      <c r="U249" s="1"/>
      <c r="V249" s="1"/>
      <c r="W249" s="1"/>
      <c r="X249" s="1"/>
    </row>
    <row r="250" spans="1:24" ht="15.75" customHeight="1">
      <c r="A250" s="47"/>
      <c r="B250" s="9"/>
      <c r="C250" s="9"/>
      <c r="D250" s="32"/>
      <c r="E250" s="9"/>
      <c r="F250" s="1"/>
      <c r="G250" s="1"/>
      <c r="H250" s="1"/>
      <c r="I250" s="1"/>
      <c r="J250" s="1"/>
      <c r="K250" s="47"/>
      <c r="L250" s="10"/>
      <c r="M250" s="1"/>
      <c r="N250" s="1"/>
      <c r="O250" s="1"/>
      <c r="P250" s="1"/>
      <c r="Q250" s="1"/>
      <c r="R250" s="1"/>
      <c r="S250" s="1"/>
      <c r="T250" s="1"/>
      <c r="U250" s="1"/>
      <c r="V250" s="1"/>
      <c r="W250" s="1"/>
      <c r="X250" s="1"/>
    </row>
    <row r="251" spans="1:24" ht="15.75" customHeight="1">
      <c r="A251" s="47"/>
      <c r="B251" s="9"/>
      <c r="C251" s="9"/>
      <c r="D251" s="32"/>
      <c r="E251" s="9"/>
      <c r="F251" s="1"/>
      <c r="G251" s="1"/>
      <c r="H251" s="1"/>
      <c r="I251" s="1"/>
      <c r="J251" s="1"/>
      <c r="K251" s="47"/>
      <c r="L251" s="10"/>
      <c r="M251" s="1"/>
      <c r="N251" s="1"/>
      <c r="O251" s="1"/>
      <c r="P251" s="1"/>
      <c r="Q251" s="1"/>
      <c r="R251" s="1"/>
      <c r="S251" s="1"/>
      <c r="T251" s="1"/>
      <c r="U251" s="1"/>
      <c r="V251" s="1"/>
      <c r="W251" s="1"/>
      <c r="X251" s="1"/>
    </row>
    <row r="252" spans="1:24" ht="15.75" customHeight="1">
      <c r="A252" s="47"/>
      <c r="B252" s="9"/>
      <c r="C252" s="9"/>
      <c r="D252" s="32"/>
      <c r="E252" s="9"/>
      <c r="F252" s="1"/>
      <c r="G252" s="1"/>
      <c r="H252" s="1"/>
      <c r="I252" s="1"/>
      <c r="J252" s="1"/>
      <c r="K252" s="47"/>
      <c r="L252" s="10"/>
      <c r="M252" s="1"/>
      <c r="N252" s="1"/>
      <c r="O252" s="1"/>
      <c r="P252" s="1"/>
      <c r="Q252" s="1"/>
      <c r="R252" s="1"/>
      <c r="S252" s="1"/>
      <c r="T252" s="1"/>
      <c r="U252" s="1"/>
      <c r="V252" s="1"/>
      <c r="W252" s="1"/>
      <c r="X252" s="1"/>
    </row>
    <row r="253" spans="1:24" ht="15.75" customHeight="1">
      <c r="A253" s="47"/>
      <c r="B253" s="9"/>
      <c r="C253" s="9"/>
      <c r="D253" s="32"/>
      <c r="E253" s="9"/>
      <c r="F253" s="1"/>
      <c r="G253" s="1"/>
      <c r="H253" s="1"/>
      <c r="I253" s="1"/>
      <c r="J253" s="1"/>
      <c r="K253" s="47"/>
      <c r="L253" s="10"/>
      <c r="M253" s="1"/>
      <c r="N253" s="1"/>
      <c r="O253" s="1"/>
      <c r="P253" s="1"/>
      <c r="Q253" s="1"/>
      <c r="R253" s="1"/>
      <c r="S253" s="1"/>
      <c r="T253" s="1"/>
      <c r="U253" s="1"/>
      <c r="V253" s="1"/>
      <c r="W253" s="1"/>
      <c r="X253" s="1"/>
    </row>
    <row r="254" spans="1:24" ht="15.75" customHeight="1">
      <c r="A254" s="47"/>
      <c r="B254" s="9"/>
      <c r="C254" s="9"/>
      <c r="D254" s="32"/>
      <c r="E254" s="9"/>
      <c r="F254" s="1"/>
      <c r="G254" s="1"/>
      <c r="H254" s="1"/>
      <c r="I254" s="1"/>
      <c r="J254" s="1"/>
      <c r="K254" s="47"/>
      <c r="L254" s="10"/>
      <c r="M254" s="1"/>
      <c r="N254" s="1"/>
      <c r="O254" s="1"/>
      <c r="P254" s="1"/>
      <c r="Q254" s="1"/>
      <c r="R254" s="1"/>
      <c r="S254" s="1"/>
      <c r="T254" s="1"/>
      <c r="U254" s="1"/>
      <c r="V254" s="1"/>
      <c r="W254" s="1"/>
      <c r="X254" s="1"/>
    </row>
    <row r="255" spans="1:24" ht="15.75" customHeight="1">
      <c r="A255" s="47"/>
      <c r="B255" s="9"/>
      <c r="C255" s="9"/>
      <c r="D255" s="32"/>
      <c r="E255" s="9"/>
      <c r="F255" s="1"/>
      <c r="G255" s="1"/>
      <c r="H255" s="1"/>
      <c r="I255" s="1"/>
      <c r="J255" s="1"/>
      <c r="K255" s="47"/>
      <c r="L255" s="10"/>
      <c r="M255" s="1"/>
      <c r="N255" s="1"/>
      <c r="O255" s="1"/>
      <c r="P255" s="1"/>
      <c r="Q255" s="1"/>
      <c r="R255" s="1"/>
      <c r="S255" s="1"/>
      <c r="T255" s="1"/>
      <c r="U255" s="1"/>
      <c r="V255" s="1"/>
      <c r="W255" s="1"/>
      <c r="X255" s="1"/>
    </row>
    <row r="256" spans="1:24" ht="15.75" customHeight="1">
      <c r="A256" s="47"/>
      <c r="B256" s="9"/>
      <c r="C256" s="9"/>
      <c r="D256" s="32"/>
      <c r="E256" s="9"/>
      <c r="F256" s="1"/>
      <c r="G256" s="1"/>
      <c r="H256" s="1"/>
      <c r="I256" s="1"/>
      <c r="J256" s="1"/>
      <c r="K256" s="47"/>
      <c r="L256" s="10"/>
      <c r="M256" s="1"/>
      <c r="N256" s="1"/>
      <c r="O256" s="1"/>
      <c r="P256" s="1"/>
      <c r="Q256" s="1"/>
      <c r="R256" s="1"/>
      <c r="S256" s="1"/>
      <c r="T256" s="1"/>
      <c r="U256" s="1"/>
      <c r="V256" s="1"/>
      <c r="W256" s="1"/>
      <c r="X256" s="1"/>
    </row>
    <row r="257" spans="1:24" ht="15.75" customHeight="1">
      <c r="A257" s="47"/>
      <c r="B257" s="9"/>
      <c r="C257" s="9"/>
      <c r="D257" s="32"/>
      <c r="E257" s="9"/>
      <c r="F257" s="1"/>
      <c r="G257" s="1"/>
      <c r="H257" s="1"/>
      <c r="I257" s="1"/>
      <c r="J257" s="1"/>
      <c r="K257" s="47"/>
      <c r="L257" s="10"/>
      <c r="M257" s="1"/>
      <c r="N257" s="1"/>
      <c r="O257" s="1"/>
      <c r="P257" s="1"/>
      <c r="Q257" s="1"/>
      <c r="R257" s="1"/>
      <c r="S257" s="1"/>
      <c r="T257" s="1"/>
      <c r="U257" s="1"/>
      <c r="V257" s="1"/>
      <c r="W257" s="1"/>
      <c r="X257" s="1"/>
    </row>
    <row r="258" spans="1:24" ht="15.75" customHeight="1">
      <c r="A258" s="47"/>
      <c r="B258" s="9"/>
      <c r="C258" s="9"/>
      <c r="D258" s="32"/>
      <c r="E258" s="9"/>
      <c r="F258" s="1"/>
      <c r="G258" s="1"/>
      <c r="H258" s="1"/>
      <c r="I258" s="1"/>
      <c r="J258" s="1"/>
      <c r="K258" s="47"/>
      <c r="L258" s="10"/>
      <c r="M258" s="1"/>
      <c r="N258" s="1"/>
      <c r="O258" s="1"/>
      <c r="P258" s="1"/>
      <c r="Q258" s="1"/>
      <c r="R258" s="1"/>
      <c r="S258" s="1"/>
      <c r="T258" s="1"/>
      <c r="U258" s="1"/>
      <c r="V258" s="1"/>
      <c r="W258" s="1"/>
      <c r="X258" s="1"/>
    </row>
    <row r="259" spans="1:24" ht="15.75" customHeight="1">
      <c r="A259" s="47"/>
      <c r="B259" s="9"/>
      <c r="C259" s="9"/>
      <c r="D259" s="32"/>
      <c r="E259" s="9"/>
      <c r="F259" s="1"/>
      <c r="G259" s="1"/>
      <c r="H259" s="1"/>
      <c r="I259" s="1"/>
      <c r="J259" s="1"/>
      <c r="K259" s="47"/>
      <c r="L259" s="10"/>
      <c r="M259" s="1"/>
      <c r="N259" s="1"/>
      <c r="O259" s="1"/>
      <c r="P259" s="1"/>
      <c r="Q259" s="1"/>
      <c r="R259" s="1"/>
      <c r="S259" s="1"/>
      <c r="T259" s="1"/>
      <c r="U259" s="1"/>
      <c r="V259" s="1"/>
      <c r="W259" s="1"/>
      <c r="X259" s="1"/>
    </row>
    <row r="260" spans="1:24" ht="15.75" customHeight="1">
      <c r="A260" s="47"/>
      <c r="B260" s="9"/>
      <c r="C260" s="9"/>
      <c r="D260" s="32"/>
      <c r="E260" s="9"/>
      <c r="F260" s="1"/>
      <c r="G260" s="1"/>
      <c r="H260" s="1"/>
      <c r="I260" s="1"/>
      <c r="J260" s="1"/>
      <c r="K260" s="47"/>
      <c r="L260" s="10"/>
      <c r="M260" s="1"/>
      <c r="N260" s="1"/>
      <c r="O260" s="1"/>
      <c r="P260" s="1"/>
      <c r="Q260" s="1"/>
      <c r="R260" s="1"/>
      <c r="S260" s="1"/>
      <c r="T260" s="1"/>
      <c r="U260" s="1"/>
      <c r="V260" s="1"/>
      <c r="W260" s="1"/>
      <c r="X260" s="1"/>
    </row>
    <row r="261" spans="1:24" ht="15.75" customHeight="1">
      <c r="A261" s="47"/>
      <c r="B261" s="9"/>
      <c r="C261" s="9"/>
      <c r="D261" s="32"/>
      <c r="E261" s="9"/>
      <c r="F261" s="1"/>
      <c r="G261" s="1"/>
      <c r="H261" s="1"/>
      <c r="I261" s="1"/>
      <c r="J261" s="1"/>
      <c r="K261" s="47"/>
      <c r="L261" s="10"/>
      <c r="M261" s="1"/>
      <c r="N261" s="1"/>
      <c r="O261" s="1"/>
      <c r="P261" s="1"/>
      <c r="Q261" s="1"/>
      <c r="R261" s="1"/>
      <c r="S261" s="1"/>
      <c r="T261" s="1"/>
      <c r="U261" s="1"/>
      <c r="V261" s="1"/>
      <c r="W261" s="1"/>
      <c r="X261" s="1"/>
    </row>
    <row r="262" spans="1:24" ht="15.75" customHeight="1">
      <c r="A262" s="47"/>
      <c r="B262" s="9"/>
      <c r="C262" s="9"/>
      <c r="D262" s="32"/>
      <c r="E262" s="9"/>
      <c r="F262" s="1"/>
      <c r="G262" s="1"/>
      <c r="H262" s="1"/>
      <c r="I262" s="1"/>
      <c r="J262" s="1"/>
      <c r="K262" s="47"/>
      <c r="L262" s="10"/>
      <c r="M262" s="1"/>
      <c r="N262" s="1"/>
      <c r="O262" s="1"/>
      <c r="P262" s="1"/>
      <c r="Q262" s="1"/>
      <c r="R262" s="1"/>
      <c r="S262" s="1"/>
      <c r="T262" s="1"/>
      <c r="U262" s="1"/>
      <c r="V262" s="1"/>
      <c r="W262" s="1"/>
      <c r="X262" s="1"/>
    </row>
    <row r="263" spans="1:24" ht="15.75" customHeight="1">
      <c r="A263" s="47"/>
      <c r="B263" s="9"/>
      <c r="C263" s="9"/>
      <c r="D263" s="32"/>
      <c r="E263" s="9"/>
      <c r="F263" s="1"/>
      <c r="G263" s="1"/>
      <c r="H263" s="1"/>
      <c r="I263" s="1"/>
      <c r="J263" s="1"/>
      <c r="K263" s="47"/>
      <c r="L263" s="10"/>
      <c r="M263" s="1"/>
      <c r="N263" s="1"/>
      <c r="O263" s="1"/>
      <c r="P263" s="1"/>
      <c r="Q263" s="1"/>
      <c r="R263" s="1"/>
      <c r="S263" s="1"/>
      <c r="T263" s="1"/>
      <c r="U263" s="1"/>
      <c r="V263" s="1"/>
      <c r="W263" s="1"/>
      <c r="X263" s="1"/>
    </row>
    <row r="264" spans="1:24" ht="15.75" customHeight="1">
      <c r="A264" s="47"/>
      <c r="B264" s="9"/>
      <c r="C264" s="9"/>
      <c r="D264" s="32"/>
      <c r="E264" s="9"/>
      <c r="F264" s="1"/>
      <c r="G264" s="1"/>
      <c r="H264" s="1"/>
      <c r="I264" s="1"/>
      <c r="J264" s="1"/>
      <c r="K264" s="47"/>
      <c r="L264" s="10"/>
      <c r="M264" s="1"/>
      <c r="N264" s="1"/>
      <c r="O264" s="1"/>
      <c r="P264" s="1"/>
      <c r="Q264" s="1"/>
      <c r="R264" s="1"/>
      <c r="S264" s="1"/>
      <c r="T264" s="1"/>
      <c r="U264" s="1"/>
      <c r="V264" s="1"/>
      <c r="W264" s="1"/>
      <c r="X264" s="1"/>
    </row>
    <row r="265" spans="1:24" ht="15.75" customHeight="1">
      <c r="A265" s="47"/>
      <c r="B265" s="9"/>
      <c r="C265" s="9"/>
      <c r="D265" s="32"/>
      <c r="E265" s="9"/>
      <c r="F265" s="1"/>
      <c r="G265" s="1"/>
      <c r="H265" s="1"/>
      <c r="I265" s="1"/>
      <c r="J265" s="1"/>
      <c r="K265" s="47"/>
      <c r="L265" s="10"/>
      <c r="M265" s="1"/>
      <c r="N265" s="1"/>
      <c r="O265" s="1"/>
      <c r="P265" s="1"/>
      <c r="Q265" s="1"/>
      <c r="R265" s="1"/>
      <c r="S265" s="1"/>
      <c r="T265" s="1"/>
      <c r="U265" s="1"/>
      <c r="V265" s="1"/>
      <c r="W265" s="1"/>
      <c r="X265" s="1"/>
    </row>
    <row r="266" spans="1:24" ht="15.75" customHeight="1">
      <c r="A266" s="47"/>
      <c r="B266" s="9"/>
      <c r="C266" s="9"/>
      <c r="D266" s="32"/>
      <c r="E266" s="9"/>
      <c r="F266" s="1"/>
      <c r="G266" s="1"/>
      <c r="H266" s="1"/>
      <c r="I266" s="1"/>
      <c r="J266" s="1"/>
      <c r="K266" s="47"/>
      <c r="L266" s="10"/>
      <c r="M266" s="1"/>
      <c r="N266" s="1"/>
      <c r="O266" s="1"/>
      <c r="P266" s="1"/>
      <c r="Q266" s="1"/>
      <c r="R266" s="1"/>
      <c r="S266" s="1"/>
      <c r="T266" s="1"/>
      <c r="U266" s="1"/>
      <c r="V266" s="1"/>
      <c r="W266" s="1"/>
      <c r="X266" s="1"/>
    </row>
    <row r="267" spans="1:24" ht="15.75" customHeight="1">
      <c r="A267" s="47"/>
      <c r="B267" s="9"/>
      <c r="C267" s="9"/>
      <c r="D267" s="32"/>
      <c r="E267" s="9"/>
      <c r="F267" s="1"/>
      <c r="G267" s="1"/>
      <c r="H267" s="1"/>
      <c r="I267" s="1"/>
      <c r="J267" s="1"/>
      <c r="K267" s="47"/>
      <c r="L267" s="10"/>
      <c r="M267" s="1"/>
      <c r="N267" s="1"/>
      <c r="O267" s="1"/>
      <c r="P267" s="1"/>
      <c r="Q267" s="1"/>
      <c r="R267" s="1"/>
      <c r="S267" s="1"/>
      <c r="T267" s="1"/>
      <c r="U267" s="1"/>
      <c r="V267" s="1"/>
      <c r="W267" s="1"/>
      <c r="X267" s="1"/>
    </row>
    <row r="268" spans="1:24" ht="15.75" customHeight="1">
      <c r="A268" s="47"/>
      <c r="B268" s="9"/>
      <c r="C268" s="9"/>
      <c r="D268" s="32"/>
      <c r="E268" s="9"/>
      <c r="F268" s="1"/>
      <c r="G268" s="1"/>
      <c r="H268" s="1"/>
      <c r="I268" s="1"/>
      <c r="J268" s="1"/>
      <c r="K268" s="47"/>
      <c r="L268" s="10"/>
      <c r="M268" s="1"/>
      <c r="N268" s="1"/>
      <c r="O268" s="1"/>
      <c r="P268" s="1"/>
      <c r="Q268" s="1"/>
      <c r="R268" s="1"/>
      <c r="S268" s="1"/>
      <c r="T268" s="1"/>
      <c r="U268" s="1"/>
      <c r="V268" s="1"/>
      <c r="W268" s="1"/>
      <c r="X268" s="1"/>
    </row>
    <row r="269" spans="1:24" ht="15.75" customHeight="1">
      <c r="A269" s="47"/>
      <c r="B269" s="9"/>
      <c r="C269" s="9"/>
      <c r="D269" s="32"/>
      <c r="E269" s="9"/>
      <c r="F269" s="1"/>
      <c r="G269" s="1"/>
      <c r="H269" s="1"/>
      <c r="I269" s="1"/>
      <c r="J269" s="1"/>
      <c r="K269" s="47"/>
      <c r="L269" s="10"/>
      <c r="M269" s="1"/>
      <c r="N269" s="1"/>
      <c r="O269" s="1"/>
      <c r="P269" s="1"/>
      <c r="Q269" s="1"/>
      <c r="R269" s="1"/>
      <c r="S269" s="1"/>
      <c r="T269" s="1"/>
      <c r="U269" s="1"/>
      <c r="V269" s="1"/>
      <c r="W269" s="1"/>
      <c r="X269" s="1"/>
    </row>
    <row r="270" spans="1:24" ht="15.75" customHeight="1">
      <c r="A270" s="47"/>
      <c r="B270" s="9"/>
      <c r="C270" s="9"/>
      <c r="D270" s="32"/>
      <c r="E270" s="9"/>
      <c r="F270" s="1"/>
      <c r="G270" s="1"/>
      <c r="H270" s="1"/>
      <c r="I270" s="1"/>
      <c r="J270" s="1"/>
      <c r="K270" s="47"/>
      <c r="L270" s="10"/>
      <c r="M270" s="1"/>
      <c r="N270" s="1"/>
      <c r="O270" s="1"/>
      <c r="P270" s="1"/>
      <c r="Q270" s="1"/>
      <c r="R270" s="1"/>
      <c r="S270" s="1"/>
      <c r="T270" s="1"/>
      <c r="U270" s="1"/>
      <c r="V270" s="1"/>
      <c r="W270" s="1"/>
      <c r="X270" s="1"/>
    </row>
    <row r="271" spans="1:24" ht="15.75" customHeight="1">
      <c r="A271" s="47"/>
      <c r="B271" s="9"/>
      <c r="C271" s="9"/>
      <c r="D271" s="32"/>
      <c r="E271" s="9"/>
      <c r="F271" s="1"/>
      <c r="G271" s="1"/>
      <c r="H271" s="1"/>
      <c r="I271" s="1"/>
      <c r="J271" s="1"/>
      <c r="K271" s="47"/>
      <c r="L271" s="10"/>
      <c r="M271" s="1"/>
      <c r="N271" s="1"/>
      <c r="O271" s="1"/>
      <c r="P271" s="1"/>
      <c r="Q271" s="1"/>
      <c r="R271" s="1"/>
      <c r="S271" s="1"/>
      <c r="T271" s="1"/>
      <c r="U271" s="1"/>
      <c r="V271" s="1"/>
      <c r="W271" s="1"/>
      <c r="X271" s="1"/>
    </row>
    <row r="272" spans="1:24" ht="15.75" customHeight="1">
      <c r="A272" s="47"/>
      <c r="B272" s="9"/>
      <c r="C272" s="9"/>
      <c r="D272" s="32"/>
      <c r="E272" s="9"/>
      <c r="F272" s="1"/>
      <c r="G272" s="1"/>
      <c r="H272" s="1"/>
      <c r="I272" s="1"/>
      <c r="J272" s="1"/>
      <c r="K272" s="47"/>
      <c r="L272" s="10"/>
      <c r="M272" s="1"/>
      <c r="N272" s="1"/>
      <c r="O272" s="1"/>
      <c r="P272" s="1"/>
      <c r="Q272" s="1"/>
      <c r="R272" s="1"/>
      <c r="S272" s="1"/>
      <c r="T272" s="1"/>
      <c r="U272" s="1"/>
      <c r="V272" s="1"/>
      <c r="W272" s="1"/>
      <c r="X272" s="1"/>
    </row>
    <row r="273" spans="1:24" ht="15.75" customHeight="1">
      <c r="A273" s="47"/>
      <c r="B273" s="9"/>
      <c r="C273" s="9"/>
      <c r="D273" s="32"/>
      <c r="E273" s="9"/>
      <c r="F273" s="1"/>
      <c r="G273" s="1"/>
      <c r="H273" s="1"/>
      <c r="I273" s="1"/>
      <c r="J273" s="1"/>
      <c r="K273" s="47"/>
      <c r="L273" s="10"/>
      <c r="M273" s="1"/>
      <c r="N273" s="1"/>
      <c r="O273" s="1"/>
      <c r="P273" s="1"/>
      <c r="Q273" s="1"/>
      <c r="R273" s="1"/>
      <c r="S273" s="1"/>
      <c r="T273" s="1"/>
      <c r="U273" s="1"/>
      <c r="V273" s="1"/>
      <c r="W273" s="1"/>
      <c r="X273" s="1"/>
    </row>
    <row r="274" spans="1:24" ht="15.75" customHeight="1">
      <c r="A274" s="47"/>
      <c r="B274" s="9"/>
      <c r="C274" s="9"/>
      <c r="D274" s="32"/>
      <c r="E274" s="9"/>
      <c r="F274" s="1"/>
      <c r="G274" s="1"/>
      <c r="H274" s="1"/>
      <c r="I274" s="1"/>
      <c r="J274" s="1"/>
      <c r="K274" s="47"/>
      <c r="L274" s="10"/>
      <c r="M274" s="1"/>
      <c r="N274" s="1"/>
      <c r="O274" s="1"/>
      <c r="P274" s="1"/>
      <c r="Q274" s="1"/>
      <c r="R274" s="1"/>
      <c r="S274" s="1"/>
      <c r="T274" s="1"/>
      <c r="U274" s="1"/>
      <c r="V274" s="1"/>
      <c r="W274" s="1"/>
      <c r="X274" s="1"/>
    </row>
    <row r="275" spans="1:24" ht="15.75" customHeight="1">
      <c r="A275" s="47"/>
      <c r="B275" s="9"/>
      <c r="C275" s="9"/>
      <c r="D275" s="32"/>
      <c r="E275" s="9"/>
      <c r="F275" s="1"/>
      <c r="G275" s="1"/>
      <c r="H275" s="1"/>
      <c r="I275" s="1"/>
      <c r="J275" s="1"/>
      <c r="K275" s="47"/>
      <c r="L275" s="10"/>
      <c r="M275" s="1"/>
      <c r="N275" s="1"/>
      <c r="O275" s="1"/>
      <c r="P275" s="1"/>
      <c r="Q275" s="1"/>
      <c r="R275" s="1"/>
      <c r="S275" s="1"/>
      <c r="T275" s="1"/>
      <c r="U275" s="1"/>
      <c r="V275" s="1"/>
      <c r="W275" s="1"/>
      <c r="X275" s="1"/>
    </row>
    <row r="276" spans="1:24" ht="15.75" customHeight="1">
      <c r="A276" s="47"/>
      <c r="B276" s="9"/>
      <c r="C276" s="9"/>
      <c r="D276" s="32"/>
      <c r="E276" s="9"/>
      <c r="F276" s="1"/>
      <c r="G276" s="1"/>
      <c r="H276" s="1"/>
      <c r="I276" s="1"/>
      <c r="J276" s="1"/>
      <c r="K276" s="47"/>
      <c r="L276" s="10"/>
      <c r="M276" s="1"/>
      <c r="N276" s="1"/>
      <c r="O276" s="1"/>
      <c r="P276" s="1"/>
      <c r="Q276" s="1"/>
      <c r="R276" s="1"/>
      <c r="S276" s="1"/>
      <c r="T276" s="1"/>
      <c r="U276" s="1"/>
      <c r="V276" s="1"/>
      <c r="W276" s="1"/>
      <c r="X276" s="1"/>
    </row>
    <row r="277" spans="1:24" ht="15.75" customHeight="1">
      <c r="A277" s="47"/>
      <c r="B277" s="9"/>
      <c r="C277" s="9"/>
      <c r="D277" s="32"/>
      <c r="E277" s="9"/>
      <c r="F277" s="1"/>
      <c r="G277" s="1"/>
      <c r="H277" s="1"/>
      <c r="I277" s="1"/>
      <c r="J277" s="1"/>
      <c r="K277" s="47"/>
      <c r="L277" s="10"/>
      <c r="M277" s="1"/>
      <c r="N277" s="1"/>
      <c r="O277" s="1"/>
      <c r="P277" s="1"/>
      <c r="Q277" s="1"/>
      <c r="R277" s="1"/>
      <c r="S277" s="1"/>
      <c r="T277" s="1"/>
      <c r="U277" s="1"/>
      <c r="V277" s="1"/>
      <c r="W277" s="1"/>
      <c r="X277" s="1"/>
    </row>
    <row r="278" spans="1:24" ht="15.75" customHeight="1">
      <c r="A278" s="47"/>
      <c r="B278" s="9"/>
      <c r="C278" s="9"/>
      <c r="D278" s="32"/>
      <c r="E278" s="9"/>
      <c r="F278" s="1"/>
      <c r="G278" s="1"/>
      <c r="H278" s="1"/>
      <c r="I278" s="1"/>
      <c r="J278" s="1"/>
      <c r="K278" s="47"/>
      <c r="L278" s="10"/>
      <c r="M278" s="1"/>
      <c r="N278" s="1"/>
      <c r="O278" s="1"/>
      <c r="P278" s="1"/>
      <c r="Q278" s="1"/>
      <c r="R278" s="1"/>
      <c r="S278" s="1"/>
      <c r="T278" s="1"/>
      <c r="U278" s="1"/>
      <c r="V278" s="1"/>
      <c r="W278" s="1"/>
      <c r="X278" s="1"/>
    </row>
    <row r="279" spans="1:24" ht="15.75" customHeight="1">
      <c r="A279" s="47"/>
      <c r="B279" s="9"/>
      <c r="C279" s="9"/>
      <c r="D279" s="32"/>
      <c r="E279" s="9"/>
      <c r="F279" s="1"/>
      <c r="G279" s="1"/>
      <c r="H279" s="1"/>
      <c r="I279" s="1"/>
      <c r="J279" s="1"/>
      <c r="K279" s="47"/>
      <c r="L279" s="10"/>
      <c r="M279" s="1"/>
      <c r="N279" s="1"/>
      <c r="O279" s="1"/>
      <c r="P279" s="1"/>
      <c r="Q279" s="1"/>
      <c r="R279" s="1"/>
      <c r="S279" s="1"/>
      <c r="T279" s="1"/>
      <c r="U279" s="1"/>
      <c r="V279" s="1"/>
      <c r="W279" s="1"/>
      <c r="X279" s="1"/>
    </row>
    <row r="280" spans="1:24" ht="15.75" customHeight="1">
      <c r="A280" s="47"/>
      <c r="B280" s="9"/>
      <c r="C280" s="9"/>
      <c r="D280" s="32"/>
      <c r="E280" s="9"/>
      <c r="F280" s="1"/>
      <c r="G280" s="1"/>
      <c r="H280" s="1"/>
      <c r="I280" s="1"/>
      <c r="J280" s="1"/>
      <c r="K280" s="47"/>
      <c r="L280" s="10"/>
      <c r="M280" s="1"/>
      <c r="N280" s="1"/>
      <c r="O280" s="1"/>
      <c r="P280" s="1"/>
      <c r="Q280" s="1"/>
      <c r="R280" s="1"/>
      <c r="S280" s="1"/>
      <c r="T280" s="1"/>
      <c r="U280" s="1"/>
      <c r="V280" s="1"/>
      <c r="W280" s="1"/>
      <c r="X280" s="1"/>
    </row>
    <row r="281" spans="1:24" ht="15.75" customHeight="1">
      <c r="A281" s="47"/>
      <c r="B281" s="9"/>
      <c r="C281" s="9"/>
      <c r="D281" s="32"/>
      <c r="E281" s="9"/>
      <c r="F281" s="1"/>
      <c r="G281" s="1"/>
      <c r="H281" s="1"/>
      <c r="I281" s="1"/>
      <c r="J281" s="1"/>
      <c r="K281" s="47"/>
      <c r="L281" s="10"/>
      <c r="M281" s="1"/>
      <c r="N281" s="1"/>
      <c r="O281" s="1"/>
      <c r="P281" s="1"/>
      <c r="Q281" s="1"/>
      <c r="R281" s="1"/>
      <c r="S281" s="1"/>
      <c r="T281" s="1"/>
      <c r="U281" s="1"/>
      <c r="V281" s="1"/>
      <c r="W281" s="1"/>
      <c r="X281" s="1"/>
    </row>
    <row r="282" spans="1:24" ht="15.75" customHeight="1">
      <c r="A282" s="47"/>
      <c r="B282" s="9"/>
      <c r="C282" s="9"/>
      <c r="D282" s="32"/>
      <c r="E282" s="9"/>
      <c r="F282" s="1"/>
      <c r="G282" s="1"/>
      <c r="H282" s="1"/>
      <c r="I282" s="1"/>
      <c r="J282" s="1"/>
      <c r="K282" s="47"/>
      <c r="L282" s="10"/>
      <c r="M282" s="1"/>
      <c r="N282" s="1"/>
      <c r="O282" s="1"/>
      <c r="P282" s="1"/>
      <c r="Q282" s="1"/>
      <c r="R282" s="1"/>
      <c r="S282" s="1"/>
      <c r="T282" s="1"/>
      <c r="U282" s="1"/>
      <c r="V282" s="1"/>
      <c r="W282" s="1"/>
      <c r="X282" s="1"/>
    </row>
    <row r="283" spans="1:24" ht="15.75" customHeight="1">
      <c r="A283" s="47"/>
      <c r="B283" s="9"/>
      <c r="C283" s="9"/>
      <c r="D283" s="32"/>
      <c r="E283" s="9"/>
      <c r="F283" s="1"/>
      <c r="G283" s="1"/>
      <c r="H283" s="1"/>
      <c r="I283" s="1"/>
      <c r="J283" s="1"/>
      <c r="K283" s="47"/>
      <c r="L283" s="10"/>
      <c r="M283" s="1"/>
      <c r="N283" s="1"/>
      <c r="O283" s="1"/>
      <c r="P283" s="1"/>
      <c r="Q283" s="1"/>
      <c r="R283" s="1"/>
      <c r="S283" s="1"/>
      <c r="T283" s="1"/>
      <c r="U283" s="1"/>
      <c r="V283" s="1"/>
      <c r="W283" s="1"/>
      <c r="X283" s="1"/>
    </row>
    <row r="284" spans="1:24" ht="15.75" customHeight="1">
      <c r="A284" s="47"/>
      <c r="B284" s="9"/>
      <c r="C284" s="9"/>
      <c r="D284" s="32"/>
      <c r="E284" s="9"/>
      <c r="F284" s="1"/>
      <c r="G284" s="1"/>
      <c r="H284" s="1"/>
      <c r="I284" s="1"/>
      <c r="J284" s="1"/>
      <c r="K284" s="47"/>
      <c r="L284" s="10"/>
      <c r="M284" s="1"/>
      <c r="N284" s="1"/>
      <c r="O284" s="1"/>
      <c r="P284" s="1"/>
      <c r="Q284" s="1"/>
      <c r="R284" s="1"/>
      <c r="S284" s="1"/>
      <c r="T284" s="1"/>
      <c r="U284" s="1"/>
      <c r="V284" s="1"/>
      <c r="W284" s="1"/>
      <c r="X284" s="1"/>
    </row>
    <row r="285" spans="1:24" ht="15.75" customHeight="1">
      <c r="A285" s="47"/>
      <c r="B285" s="9"/>
      <c r="C285" s="9"/>
      <c r="D285" s="32"/>
      <c r="E285" s="9"/>
      <c r="F285" s="1"/>
      <c r="G285" s="1"/>
      <c r="H285" s="1"/>
      <c r="I285" s="1"/>
      <c r="J285" s="1"/>
      <c r="K285" s="47"/>
      <c r="L285" s="10"/>
      <c r="M285" s="1"/>
      <c r="N285" s="1"/>
      <c r="O285" s="1"/>
      <c r="P285" s="1"/>
      <c r="Q285" s="1"/>
      <c r="R285" s="1"/>
      <c r="S285" s="1"/>
      <c r="T285" s="1"/>
      <c r="U285" s="1"/>
      <c r="V285" s="1"/>
      <c r="W285" s="1"/>
      <c r="X285" s="1"/>
    </row>
    <row r="286" spans="1:24" ht="15.75" customHeight="1">
      <c r="A286" s="47"/>
      <c r="B286" s="9"/>
      <c r="C286" s="9"/>
      <c r="D286" s="32"/>
      <c r="E286" s="9"/>
      <c r="F286" s="1"/>
      <c r="G286" s="1"/>
      <c r="H286" s="1"/>
      <c r="I286" s="1"/>
      <c r="J286" s="1"/>
      <c r="K286" s="47"/>
      <c r="L286" s="10"/>
      <c r="M286" s="1"/>
      <c r="N286" s="1"/>
      <c r="O286" s="1"/>
      <c r="P286" s="1"/>
      <c r="Q286" s="1"/>
      <c r="R286" s="1"/>
      <c r="S286" s="1"/>
      <c r="T286" s="1"/>
      <c r="U286" s="1"/>
      <c r="V286" s="1"/>
      <c r="W286" s="1"/>
      <c r="X286" s="1"/>
    </row>
    <row r="287" spans="1:24" ht="15.75" customHeight="1">
      <c r="A287" s="47"/>
      <c r="B287" s="9"/>
      <c r="C287" s="9"/>
      <c r="D287" s="32"/>
      <c r="E287" s="9"/>
      <c r="F287" s="1"/>
      <c r="G287" s="1"/>
      <c r="H287" s="1"/>
      <c r="I287" s="1"/>
      <c r="J287" s="1"/>
      <c r="K287" s="47"/>
      <c r="L287" s="10"/>
      <c r="M287" s="1"/>
      <c r="N287" s="1"/>
      <c r="O287" s="1"/>
      <c r="P287" s="1"/>
      <c r="Q287" s="1"/>
      <c r="R287" s="1"/>
      <c r="S287" s="1"/>
      <c r="T287" s="1"/>
      <c r="U287" s="1"/>
      <c r="V287" s="1"/>
      <c r="W287" s="1"/>
      <c r="X287" s="1"/>
    </row>
    <row r="288" spans="1:24" ht="15.75" customHeight="1">
      <c r="A288" s="47"/>
      <c r="B288" s="9"/>
      <c r="C288" s="9"/>
      <c r="D288" s="32"/>
      <c r="E288" s="9"/>
      <c r="F288" s="1"/>
      <c r="G288" s="1"/>
      <c r="H288" s="1"/>
      <c r="I288" s="1"/>
      <c r="J288" s="1"/>
      <c r="K288" s="47"/>
      <c r="L288" s="10"/>
      <c r="M288" s="1"/>
      <c r="N288" s="1"/>
      <c r="O288" s="1"/>
      <c r="P288" s="1"/>
      <c r="Q288" s="1"/>
      <c r="R288" s="1"/>
      <c r="S288" s="1"/>
      <c r="T288" s="1"/>
      <c r="U288" s="1"/>
      <c r="V288" s="1"/>
      <c r="W288" s="1"/>
      <c r="X288" s="1"/>
    </row>
    <row r="289" spans="1:24" ht="15.75" customHeight="1">
      <c r="A289" s="47"/>
      <c r="B289" s="9"/>
      <c r="C289" s="9"/>
      <c r="D289" s="32"/>
      <c r="E289" s="9"/>
      <c r="F289" s="1"/>
      <c r="G289" s="1"/>
      <c r="H289" s="1"/>
      <c r="I289" s="1"/>
      <c r="J289" s="1"/>
      <c r="K289" s="47"/>
      <c r="L289" s="10"/>
      <c r="M289" s="1"/>
      <c r="N289" s="1"/>
      <c r="O289" s="1"/>
      <c r="P289" s="1"/>
      <c r="Q289" s="1"/>
      <c r="R289" s="1"/>
      <c r="S289" s="1"/>
      <c r="T289" s="1"/>
      <c r="U289" s="1"/>
      <c r="V289" s="1"/>
      <c r="W289" s="1"/>
      <c r="X289" s="1"/>
    </row>
    <row r="290" spans="1:24" ht="15.75" customHeight="1">
      <c r="A290" s="47"/>
      <c r="B290" s="9"/>
      <c r="C290" s="9"/>
      <c r="D290" s="32"/>
      <c r="E290" s="9"/>
      <c r="F290" s="1"/>
      <c r="G290" s="1"/>
      <c r="H290" s="1"/>
      <c r="I290" s="1"/>
      <c r="J290" s="1"/>
      <c r="K290" s="47"/>
      <c r="L290" s="10"/>
      <c r="M290" s="1"/>
      <c r="N290" s="1"/>
      <c r="O290" s="1"/>
      <c r="P290" s="1"/>
      <c r="Q290" s="1"/>
      <c r="R290" s="1"/>
      <c r="S290" s="1"/>
      <c r="T290" s="1"/>
      <c r="U290" s="1"/>
      <c r="V290" s="1"/>
      <c r="W290" s="1"/>
      <c r="X290" s="1"/>
    </row>
    <row r="291" spans="1:24" ht="15.75" customHeight="1">
      <c r="A291" s="47"/>
      <c r="B291" s="9"/>
      <c r="C291" s="9"/>
      <c r="D291" s="32"/>
      <c r="E291" s="9"/>
      <c r="F291" s="1"/>
      <c r="G291" s="1"/>
      <c r="H291" s="1"/>
      <c r="I291" s="1"/>
      <c r="J291" s="1"/>
      <c r="K291" s="47"/>
      <c r="L291" s="10"/>
      <c r="M291" s="1"/>
      <c r="N291" s="1"/>
      <c r="O291" s="1"/>
      <c r="P291" s="1"/>
      <c r="Q291" s="1"/>
      <c r="R291" s="1"/>
      <c r="S291" s="1"/>
      <c r="T291" s="1"/>
      <c r="U291" s="1"/>
      <c r="V291" s="1"/>
      <c r="W291" s="1"/>
      <c r="X291" s="1"/>
    </row>
    <row r="292" spans="1:24" ht="15.75" customHeight="1">
      <c r="A292" s="47"/>
      <c r="B292" s="9"/>
      <c r="C292" s="9"/>
      <c r="D292" s="32"/>
      <c r="E292" s="9"/>
      <c r="F292" s="1"/>
      <c r="G292" s="1"/>
      <c r="H292" s="1"/>
      <c r="I292" s="1"/>
      <c r="J292" s="1"/>
      <c r="K292" s="47"/>
      <c r="L292" s="10"/>
      <c r="M292" s="1"/>
      <c r="N292" s="1"/>
      <c r="O292" s="1"/>
      <c r="P292" s="1"/>
      <c r="Q292" s="1"/>
      <c r="R292" s="1"/>
      <c r="S292" s="1"/>
      <c r="T292" s="1"/>
      <c r="U292" s="1"/>
      <c r="V292" s="1"/>
      <c r="W292" s="1"/>
      <c r="X292" s="1"/>
    </row>
    <row r="293" spans="1:24" ht="15.75" customHeight="1">
      <c r="A293" s="47"/>
      <c r="B293" s="9"/>
      <c r="C293" s="9"/>
      <c r="D293" s="32"/>
      <c r="E293" s="9"/>
      <c r="F293" s="1"/>
      <c r="G293" s="1"/>
      <c r="H293" s="1"/>
      <c r="I293" s="1"/>
      <c r="J293" s="1"/>
      <c r="K293" s="47"/>
      <c r="L293" s="10"/>
      <c r="M293" s="1"/>
      <c r="N293" s="1"/>
      <c r="O293" s="1"/>
      <c r="P293" s="1"/>
      <c r="Q293" s="1"/>
      <c r="R293" s="1"/>
      <c r="S293" s="1"/>
      <c r="T293" s="1"/>
      <c r="U293" s="1"/>
      <c r="V293" s="1"/>
      <c r="W293" s="1"/>
      <c r="X293" s="1"/>
    </row>
    <row r="294" spans="1:24" ht="15.75" customHeight="1">
      <c r="A294" s="47"/>
      <c r="B294" s="9"/>
      <c r="C294" s="9"/>
      <c r="D294" s="32"/>
      <c r="E294" s="9"/>
      <c r="F294" s="1"/>
      <c r="G294" s="1"/>
      <c r="H294" s="1"/>
      <c r="I294" s="1"/>
      <c r="J294" s="1"/>
      <c r="K294" s="47"/>
      <c r="L294" s="10"/>
      <c r="M294" s="1"/>
      <c r="N294" s="1"/>
      <c r="O294" s="1"/>
      <c r="P294" s="1"/>
      <c r="Q294" s="1"/>
      <c r="R294" s="1"/>
      <c r="S294" s="1"/>
      <c r="T294" s="1"/>
      <c r="U294" s="1"/>
      <c r="V294" s="1"/>
      <c r="W294" s="1"/>
      <c r="X294" s="1"/>
    </row>
    <row r="295" spans="1:24" ht="15.75" customHeight="1">
      <c r="A295" s="47"/>
      <c r="B295" s="9"/>
      <c r="C295" s="9"/>
      <c r="D295" s="32"/>
      <c r="E295" s="9"/>
      <c r="F295" s="1"/>
      <c r="G295" s="1"/>
      <c r="H295" s="1"/>
      <c r="I295" s="1"/>
      <c r="J295" s="1"/>
      <c r="K295" s="47"/>
      <c r="L295" s="10"/>
      <c r="M295" s="1"/>
      <c r="N295" s="1"/>
      <c r="O295" s="1"/>
      <c r="P295" s="1"/>
      <c r="Q295" s="1"/>
      <c r="R295" s="1"/>
      <c r="S295" s="1"/>
      <c r="T295" s="1"/>
      <c r="U295" s="1"/>
      <c r="V295" s="1"/>
      <c r="W295" s="1"/>
      <c r="X295" s="1"/>
    </row>
    <row r="296" spans="1:24" ht="15.75" customHeight="1">
      <c r="A296" s="47"/>
      <c r="B296" s="9"/>
      <c r="C296" s="9"/>
      <c r="D296" s="32"/>
      <c r="E296" s="9"/>
      <c r="F296" s="1"/>
      <c r="G296" s="1"/>
      <c r="H296" s="1"/>
      <c r="I296" s="1"/>
      <c r="J296" s="1"/>
      <c r="K296" s="47"/>
      <c r="L296" s="10"/>
      <c r="M296" s="1"/>
      <c r="N296" s="1"/>
      <c r="O296" s="1"/>
      <c r="P296" s="1"/>
      <c r="Q296" s="1"/>
      <c r="R296" s="1"/>
      <c r="S296" s="1"/>
      <c r="T296" s="1"/>
      <c r="U296" s="1"/>
      <c r="V296" s="1"/>
      <c r="W296" s="1"/>
      <c r="X296" s="1"/>
    </row>
    <row r="297" spans="1:24" ht="15.75" customHeight="1">
      <c r="A297" s="47"/>
      <c r="B297" s="9"/>
      <c r="C297" s="9"/>
      <c r="D297" s="32"/>
      <c r="E297" s="9"/>
      <c r="F297" s="1"/>
      <c r="G297" s="1"/>
      <c r="H297" s="1"/>
      <c r="I297" s="1"/>
      <c r="J297" s="1"/>
      <c r="K297" s="47"/>
      <c r="L297" s="10"/>
      <c r="M297" s="1"/>
      <c r="N297" s="1"/>
      <c r="O297" s="1"/>
      <c r="P297" s="1"/>
      <c r="Q297" s="1"/>
      <c r="R297" s="1"/>
      <c r="S297" s="1"/>
      <c r="T297" s="1"/>
      <c r="U297" s="1"/>
      <c r="V297" s="1"/>
      <c r="W297" s="1"/>
      <c r="X297" s="1"/>
    </row>
    <row r="298" spans="1:24" ht="15.75" customHeight="1">
      <c r="A298" s="47"/>
      <c r="B298" s="9"/>
      <c r="C298" s="9"/>
      <c r="D298" s="32"/>
      <c r="E298" s="9"/>
      <c r="F298" s="1"/>
      <c r="G298" s="1"/>
      <c r="H298" s="1"/>
      <c r="I298" s="1"/>
      <c r="J298" s="1"/>
      <c r="K298" s="47"/>
      <c r="L298" s="10"/>
      <c r="M298" s="1"/>
      <c r="N298" s="1"/>
      <c r="O298" s="1"/>
      <c r="P298" s="1"/>
      <c r="Q298" s="1"/>
      <c r="R298" s="1"/>
      <c r="S298" s="1"/>
      <c r="T298" s="1"/>
      <c r="U298" s="1"/>
      <c r="V298" s="1"/>
      <c r="W298" s="1"/>
      <c r="X298" s="1"/>
    </row>
    <row r="299" spans="1:24" ht="15.75" customHeight="1">
      <c r="A299" s="47"/>
      <c r="B299" s="9"/>
      <c r="C299" s="9"/>
      <c r="D299" s="32"/>
      <c r="E299" s="9"/>
      <c r="F299" s="1"/>
      <c r="G299" s="1"/>
      <c r="H299" s="1"/>
      <c r="I299" s="1"/>
      <c r="J299" s="1"/>
      <c r="K299" s="47"/>
      <c r="L299" s="10"/>
      <c r="M299" s="1"/>
      <c r="N299" s="1"/>
      <c r="O299" s="1"/>
      <c r="P299" s="1"/>
      <c r="Q299" s="1"/>
      <c r="R299" s="1"/>
      <c r="S299" s="1"/>
      <c r="T299" s="1"/>
      <c r="U299" s="1"/>
      <c r="V299" s="1"/>
      <c r="W299" s="1"/>
      <c r="X299" s="1"/>
    </row>
    <row r="300" spans="1:24" ht="15.75" customHeight="1">
      <c r="A300" s="47"/>
      <c r="B300" s="9"/>
      <c r="C300" s="9"/>
      <c r="D300" s="32"/>
      <c r="E300" s="9"/>
      <c r="F300" s="1"/>
      <c r="G300" s="1"/>
      <c r="H300" s="1"/>
      <c r="I300" s="1"/>
      <c r="J300" s="1"/>
      <c r="K300" s="47"/>
      <c r="L300" s="10"/>
      <c r="M300" s="1"/>
      <c r="N300" s="1"/>
      <c r="O300" s="1"/>
      <c r="P300" s="1"/>
      <c r="Q300" s="1"/>
      <c r="R300" s="1"/>
      <c r="S300" s="1"/>
      <c r="T300" s="1"/>
      <c r="U300" s="1"/>
      <c r="V300" s="1"/>
      <c r="W300" s="1"/>
      <c r="X300" s="1"/>
    </row>
    <row r="301" spans="1:24" ht="15.75" customHeight="1">
      <c r="A301" s="47"/>
      <c r="B301" s="9"/>
      <c r="C301" s="9"/>
      <c r="D301" s="32"/>
      <c r="E301" s="9"/>
      <c r="F301" s="1"/>
      <c r="G301" s="1"/>
      <c r="H301" s="1"/>
      <c r="I301" s="1"/>
      <c r="J301" s="1"/>
      <c r="K301" s="47"/>
      <c r="L301" s="10"/>
      <c r="M301" s="1"/>
      <c r="N301" s="1"/>
      <c r="O301" s="1"/>
      <c r="P301" s="1"/>
      <c r="Q301" s="1"/>
      <c r="R301" s="1"/>
      <c r="S301" s="1"/>
      <c r="T301" s="1"/>
      <c r="U301" s="1"/>
      <c r="V301" s="1"/>
      <c r="W301" s="1"/>
      <c r="X301" s="1"/>
    </row>
    <row r="302" spans="1:24" ht="15.75" customHeight="1">
      <c r="A302" s="47"/>
      <c r="B302" s="9"/>
      <c r="C302" s="9"/>
      <c r="D302" s="32"/>
      <c r="E302" s="9"/>
      <c r="F302" s="1"/>
      <c r="G302" s="1"/>
      <c r="H302" s="1"/>
      <c r="I302" s="1"/>
      <c r="J302" s="1"/>
      <c r="K302" s="47"/>
      <c r="L302" s="10"/>
      <c r="M302" s="1"/>
      <c r="N302" s="1"/>
      <c r="O302" s="1"/>
      <c r="P302" s="1"/>
      <c r="Q302" s="1"/>
      <c r="R302" s="1"/>
      <c r="S302" s="1"/>
      <c r="T302" s="1"/>
      <c r="U302" s="1"/>
      <c r="V302" s="1"/>
      <c r="W302" s="1"/>
      <c r="X302" s="1"/>
    </row>
    <row r="303" spans="1:24" ht="15.75" customHeight="1">
      <c r="A303" s="47"/>
      <c r="B303" s="9"/>
      <c r="C303" s="9"/>
      <c r="D303" s="32"/>
      <c r="E303" s="9"/>
      <c r="F303" s="1"/>
      <c r="G303" s="1"/>
      <c r="H303" s="1"/>
      <c r="I303" s="1"/>
      <c r="J303" s="1"/>
      <c r="K303" s="47"/>
      <c r="L303" s="10"/>
      <c r="M303" s="1"/>
      <c r="N303" s="1"/>
      <c r="O303" s="1"/>
      <c r="P303" s="1"/>
      <c r="Q303" s="1"/>
      <c r="R303" s="1"/>
      <c r="S303" s="1"/>
      <c r="T303" s="1"/>
      <c r="U303" s="1"/>
      <c r="V303" s="1"/>
      <c r="W303" s="1"/>
      <c r="X303" s="1"/>
    </row>
    <row r="304" spans="1:24" ht="15.75" customHeight="1">
      <c r="A304" s="47"/>
      <c r="B304" s="9"/>
      <c r="C304" s="9"/>
      <c r="D304" s="32"/>
      <c r="E304" s="9"/>
      <c r="F304" s="1"/>
      <c r="G304" s="1"/>
      <c r="H304" s="1"/>
      <c r="I304" s="1"/>
      <c r="J304" s="1"/>
      <c r="K304" s="47"/>
      <c r="L304" s="10"/>
      <c r="M304" s="1"/>
      <c r="N304" s="1"/>
      <c r="O304" s="1"/>
      <c r="P304" s="1"/>
      <c r="Q304" s="1"/>
      <c r="R304" s="1"/>
      <c r="S304" s="1"/>
      <c r="T304" s="1"/>
      <c r="U304" s="1"/>
      <c r="V304" s="1"/>
      <c r="W304" s="1"/>
      <c r="X304" s="1"/>
    </row>
    <row r="305" spans="1:24" ht="15.75" customHeight="1">
      <c r="A305" s="47"/>
      <c r="B305" s="9"/>
      <c r="C305" s="9"/>
      <c r="D305" s="32"/>
      <c r="E305" s="9"/>
      <c r="F305" s="1"/>
      <c r="G305" s="1"/>
      <c r="H305" s="1"/>
      <c r="I305" s="1"/>
      <c r="J305" s="1"/>
      <c r="K305" s="47"/>
      <c r="L305" s="10"/>
      <c r="M305" s="1"/>
      <c r="N305" s="1"/>
      <c r="O305" s="1"/>
      <c r="P305" s="1"/>
      <c r="Q305" s="1"/>
      <c r="R305" s="1"/>
      <c r="S305" s="1"/>
      <c r="T305" s="1"/>
      <c r="U305" s="1"/>
      <c r="V305" s="1"/>
      <c r="W305" s="1"/>
      <c r="X305" s="1"/>
    </row>
    <row r="306" spans="1:24" ht="15.75" customHeight="1">
      <c r="A306" s="47"/>
      <c r="B306" s="9"/>
      <c r="C306" s="9"/>
      <c r="D306" s="32"/>
      <c r="E306" s="9"/>
      <c r="F306" s="1"/>
      <c r="G306" s="1"/>
      <c r="H306" s="1"/>
      <c r="I306" s="1"/>
      <c r="J306" s="1"/>
      <c r="K306" s="47"/>
      <c r="L306" s="10"/>
      <c r="M306" s="1"/>
      <c r="N306" s="1"/>
      <c r="O306" s="1"/>
      <c r="P306" s="1"/>
      <c r="Q306" s="1"/>
      <c r="R306" s="1"/>
      <c r="S306" s="1"/>
      <c r="T306" s="1"/>
      <c r="U306" s="1"/>
      <c r="V306" s="1"/>
      <c r="W306" s="1"/>
      <c r="X306" s="1"/>
    </row>
    <row r="307" spans="1:24" ht="15.75" customHeight="1">
      <c r="A307" s="47"/>
      <c r="B307" s="9"/>
      <c r="C307" s="9"/>
      <c r="D307" s="32"/>
      <c r="E307" s="9"/>
      <c r="F307" s="1"/>
      <c r="G307" s="1"/>
      <c r="H307" s="1"/>
      <c r="I307" s="1"/>
      <c r="J307" s="1"/>
      <c r="K307" s="47"/>
      <c r="L307" s="10"/>
      <c r="M307" s="1"/>
      <c r="N307" s="1"/>
      <c r="O307" s="1"/>
      <c r="P307" s="1"/>
      <c r="Q307" s="1"/>
      <c r="R307" s="1"/>
      <c r="S307" s="1"/>
      <c r="T307" s="1"/>
      <c r="U307" s="1"/>
      <c r="V307" s="1"/>
      <c r="W307" s="1"/>
      <c r="X307" s="1"/>
    </row>
    <row r="308" spans="1:24" ht="15.75" customHeight="1">
      <c r="A308" s="47"/>
      <c r="B308" s="9"/>
      <c r="C308" s="9"/>
      <c r="D308" s="32"/>
      <c r="E308" s="9"/>
      <c r="F308" s="1"/>
      <c r="G308" s="1"/>
      <c r="H308" s="1"/>
      <c r="I308" s="1"/>
      <c r="J308" s="1"/>
      <c r="K308" s="47"/>
      <c r="L308" s="10"/>
      <c r="M308" s="1"/>
      <c r="N308" s="1"/>
      <c r="O308" s="1"/>
      <c r="P308" s="1"/>
      <c r="Q308" s="1"/>
      <c r="R308" s="1"/>
      <c r="S308" s="1"/>
      <c r="T308" s="1"/>
      <c r="U308" s="1"/>
      <c r="V308" s="1"/>
      <c r="W308" s="1"/>
      <c r="X308" s="1"/>
    </row>
    <row r="309" spans="1:24" ht="15.75" customHeight="1">
      <c r="A309" s="47"/>
      <c r="B309" s="9"/>
      <c r="C309" s="9"/>
      <c r="D309" s="32"/>
      <c r="E309" s="9"/>
      <c r="F309" s="1"/>
      <c r="G309" s="1"/>
      <c r="H309" s="1"/>
      <c r="I309" s="1"/>
      <c r="J309" s="1"/>
      <c r="K309" s="47"/>
      <c r="L309" s="10"/>
      <c r="M309" s="1"/>
      <c r="N309" s="1"/>
      <c r="O309" s="1"/>
      <c r="P309" s="1"/>
      <c r="Q309" s="1"/>
      <c r="R309" s="1"/>
      <c r="S309" s="1"/>
      <c r="T309" s="1"/>
      <c r="U309" s="1"/>
      <c r="V309" s="1"/>
      <c r="W309" s="1"/>
      <c r="X309" s="1"/>
    </row>
    <row r="310" spans="1:24" ht="15.75" customHeight="1">
      <c r="A310" s="47"/>
      <c r="B310" s="9"/>
      <c r="C310" s="9"/>
      <c r="D310" s="32"/>
      <c r="E310" s="9"/>
      <c r="F310" s="1"/>
      <c r="G310" s="1"/>
      <c r="H310" s="1"/>
      <c r="I310" s="1"/>
      <c r="J310" s="1"/>
      <c r="K310" s="47"/>
      <c r="L310" s="10"/>
      <c r="M310" s="1"/>
      <c r="N310" s="1"/>
      <c r="O310" s="1"/>
      <c r="P310" s="1"/>
      <c r="Q310" s="1"/>
      <c r="R310" s="1"/>
      <c r="S310" s="1"/>
      <c r="T310" s="1"/>
      <c r="U310" s="1"/>
      <c r="V310" s="1"/>
      <c r="W310" s="1"/>
      <c r="X310" s="1"/>
    </row>
    <row r="311" spans="1:24" ht="15.75" customHeight="1">
      <c r="A311" s="47"/>
      <c r="B311" s="9"/>
      <c r="C311" s="9"/>
      <c r="D311" s="32"/>
      <c r="E311" s="9"/>
      <c r="F311" s="1"/>
      <c r="G311" s="1"/>
      <c r="H311" s="1"/>
      <c r="I311" s="1"/>
      <c r="J311" s="1"/>
      <c r="K311" s="47"/>
      <c r="L311" s="10"/>
      <c r="M311" s="1"/>
      <c r="N311" s="1"/>
      <c r="O311" s="1"/>
      <c r="P311" s="1"/>
      <c r="Q311" s="1"/>
      <c r="R311" s="1"/>
      <c r="S311" s="1"/>
      <c r="T311" s="1"/>
      <c r="U311" s="1"/>
      <c r="V311" s="1"/>
      <c r="W311" s="1"/>
      <c r="X311" s="1"/>
    </row>
    <row r="312" spans="1:24" ht="15.75" customHeight="1">
      <c r="A312" s="47"/>
      <c r="B312" s="9"/>
      <c r="C312" s="9"/>
      <c r="D312" s="32"/>
      <c r="E312" s="9"/>
      <c r="F312" s="1"/>
      <c r="G312" s="1"/>
      <c r="H312" s="1"/>
      <c r="I312" s="1"/>
      <c r="J312" s="1"/>
      <c r="K312" s="47"/>
      <c r="L312" s="10"/>
      <c r="M312" s="1"/>
      <c r="N312" s="1"/>
      <c r="O312" s="1"/>
      <c r="P312" s="1"/>
      <c r="Q312" s="1"/>
      <c r="R312" s="1"/>
      <c r="S312" s="1"/>
      <c r="T312" s="1"/>
      <c r="U312" s="1"/>
      <c r="V312" s="1"/>
      <c r="W312" s="1"/>
      <c r="X312" s="1"/>
    </row>
    <row r="313" spans="1:24" ht="15.75" customHeight="1">
      <c r="A313" s="47"/>
      <c r="B313" s="9"/>
      <c r="C313" s="9"/>
      <c r="D313" s="32"/>
      <c r="E313" s="9"/>
      <c r="F313" s="1"/>
      <c r="G313" s="1"/>
      <c r="H313" s="1"/>
      <c r="I313" s="1"/>
      <c r="J313" s="1"/>
      <c r="K313" s="47"/>
      <c r="L313" s="10"/>
      <c r="M313" s="1"/>
      <c r="N313" s="1"/>
      <c r="O313" s="1"/>
      <c r="P313" s="1"/>
      <c r="Q313" s="1"/>
      <c r="R313" s="1"/>
      <c r="S313" s="1"/>
      <c r="T313" s="1"/>
      <c r="U313" s="1"/>
      <c r="V313" s="1"/>
      <c r="W313" s="1"/>
      <c r="X313" s="1"/>
    </row>
    <row r="314" spans="1:24" ht="15.75" customHeight="1">
      <c r="A314" s="47"/>
      <c r="B314" s="9"/>
      <c r="C314" s="9"/>
      <c r="D314" s="32"/>
      <c r="E314" s="9"/>
      <c r="F314" s="1"/>
      <c r="G314" s="1"/>
      <c r="H314" s="1"/>
      <c r="I314" s="1"/>
      <c r="J314" s="1"/>
      <c r="K314" s="47"/>
      <c r="L314" s="10"/>
      <c r="M314" s="1"/>
      <c r="N314" s="1"/>
      <c r="O314" s="1"/>
      <c r="P314" s="1"/>
      <c r="Q314" s="1"/>
      <c r="R314" s="1"/>
      <c r="S314" s="1"/>
      <c r="T314" s="1"/>
      <c r="U314" s="1"/>
      <c r="V314" s="1"/>
      <c r="W314" s="1"/>
      <c r="X314" s="1"/>
    </row>
    <row r="315" spans="1:24" ht="15.75" customHeight="1">
      <c r="A315" s="47"/>
      <c r="B315" s="9"/>
      <c r="C315" s="9"/>
      <c r="D315" s="32"/>
      <c r="E315" s="9"/>
      <c r="F315" s="1"/>
      <c r="G315" s="1"/>
      <c r="H315" s="1"/>
      <c r="I315" s="1"/>
      <c r="J315" s="1"/>
      <c r="K315" s="47"/>
      <c r="L315" s="10"/>
      <c r="M315" s="1"/>
      <c r="N315" s="1"/>
      <c r="O315" s="1"/>
      <c r="P315" s="1"/>
      <c r="Q315" s="1"/>
      <c r="R315" s="1"/>
      <c r="S315" s="1"/>
      <c r="T315" s="1"/>
      <c r="U315" s="1"/>
      <c r="V315" s="1"/>
      <c r="W315" s="1"/>
      <c r="X315" s="1"/>
    </row>
    <row r="316" spans="1:24" ht="15.75" customHeight="1">
      <c r="A316" s="47"/>
      <c r="B316" s="9"/>
      <c r="C316" s="9"/>
      <c r="D316" s="32"/>
      <c r="E316" s="9"/>
      <c r="F316" s="1"/>
      <c r="G316" s="1"/>
      <c r="H316" s="1"/>
      <c r="I316" s="1"/>
      <c r="J316" s="1"/>
      <c r="K316" s="47"/>
      <c r="L316" s="10"/>
      <c r="M316" s="1"/>
      <c r="N316" s="1"/>
      <c r="O316" s="1"/>
      <c r="P316" s="1"/>
      <c r="Q316" s="1"/>
      <c r="R316" s="1"/>
      <c r="S316" s="1"/>
      <c r="T316" s="1"/>
      <c r="U316" s="1"/>
      <c r="V316" s="1"/>
      <c r="W316" s="1"/>
      <c r="X316" s="1"/>
    </row>
    <row r="317" spans="1:24" ht="15.75" customHeight="1">
      <c r="A317" s="47"/>
      <c r="B317" s="9"/>
      <c r="C317" s="9"/>
      <c r="D317" s="32"/>
      <c r="E317" s="9"/>
      <c r="F317" s="1"/>
      <c r="G317" s="1"/>
      <c r="H317" s="1"/>
      <c r="I317" s="1"/>
      <c r="J317" s="1"/>
      <c r="K317" s="47"/>
      <c r="L317" s="10"/>
      <c r="M317" s="1"/>
      <c r="N317" s="1"/>
      <c r="O317" s="1"/>
      <c r="P317" s="1"/>
      <c r="Q317" s="1"/>
      <c r="R317" s="1"/>
      <c r="S317" s="1"/>
      <c r="T317" s="1"/>
      <c r="U317" s="1"/>
      <c r="V317" s="1"/>
      <c r="W317" s="1"/>
      <c r="X317" s="1"/>
    </row>
    <row r="318" spans="1:24" ht="15.75" customHeight="1">
      <c r="A318" s="47"/>
      <c r="B318" s="9"/>
      <c r="C318" s="9"/>
      <c r="D318" s="32"/>
      <c r="E318" s="9"/>
      <c r="F318" s="1"/>
      <c r="G318" s="1"/>
      <c r="H318" s="1"/>
      <c r="I318" s="1"/>
      <c r="J318" s="1"/>
      <c r="K318" s="47"/>
      <c r="L318" s="10"/>
      <c r="M318" s="1"/>
      <c r="N318" s="1"/>
      <c r="O318" s="1"/>
      <c r="P318" s="1"/>
      <c r="Q318" s="1"/>
      <c r="R318" s="1"/>
      <c r="S318" s="1"/>
      <c r="T318" s="1"/>
      <c r="U318" s="1"/>
      <c r="V318" s="1"/>
      <c r="W318" s="1"/>
      <c r="X318" s="1"/>
    </row>
    <row r="319" spans="1:24" ht="15.75" customHeight="1">
      <c r="A319" s="47"/>
      <c r="B319" s="9"/>
      <c r="C319" s="9"/>
      <c r="D319" s="32"/>
      <c r="E319" s="9"/>
      <c r="F319" s="1"/>
      <c r="G319" s="1"/>
      <c r="H319" s="1"/>
      <c r="I319" s="1"/>
      <c r="J319" s="1"/>
      <c r="K319" s="47"/>
      <c r="L319" s="10"/>
      <c r="M319" s="1"/>
      <c r="N319" s="1"/>
      <c r="O319" s="1"/>
      <c r="P319" s="1"/>
      <c r="Q319" s="1"/>
      <c r="R319" s="1"/>
      <c r="S319" s="1"/>
      <c r="T319" s="1"/>
      <c r="U319" s="1"/>
      <c r="V319" s="1"/>
      <c r="W319" s="1"/>
      <c r="X319" s="1"/>
    </row>
    <row r="320" spans="1:24" ht="15.75" customHeight="1">
      <c r="A320" s="47"/>
      <c r="B320" s="9"/>
      <c r="C320" s="9"/>
      <c r="D320" s="32"/>
      <c r="E320" s="9"/>
      <c r="F320" s="1"/>
      <c r="G320" s="1"/>
      <c r="H320" s="1"/>
      <c r="I320" s="1"/>
      <c r="J320" s="1"/>
      <c r="K320" s="47"/>
      <c r="L320" s="10"/>
      <c r="M320" s="1"/>
      <c r="N320" s="1"/>
      <c r="O320" s="1"/>
      <c r="P320" s="1"/>
      <c r="Q320" s="1"/>
      <c r="R320" s="1"/>
      <c r="S320" s="1"/>
      <c r="T320" s="1"/>
      <c r="U320" s="1"/>
      <c r="V320" s="1"/>
      <c r="W320" s="1"/>
      <c r="X320" s="1"/>
    </row>
    <row r="321" spans="1:24" ht="15.75" customHeight="1">
      <c r="A321" s="47"/>
      <c r="B321" s="9"/>
      <c r="C321" s="9"/>
      <c r="D321" s="32"/>
      <c r="E321" s="9"/>
      <c r="F321" s="1"/>
      <c r="G321" s="1"/>
      <c r="H321" s="1"/>
      <c r="I321" s="1"/>
      <c r="J321" s="1"/>
      <c r="K321" s="47"/>
      <c r="L321" s="10"/>
      <c r="M321" s="1"/>
      <c r="N321" s="1"/>
      <c r="O321" s="1"/>
      <c r="P321" s="1"/>
      <c r="Q321" s="1"/>
      <c r="R321" s="1"/>
      <c r="S321" s="1"/>
      <c r="T321" s="1"/>
      <c r="U321" s="1"/>
      <c r="V321" s="1"/>
      <c r="W321" s="1"/>
      <c r="X321" s="1"/>
    </row>
    <row r="322" spans="1:24" ht="15.75" customHeight="1">
      <c r="A322" s="47"/>
      <c r="B322" s="9"/>
      <c r="C322" s="9"/>
      <c r="D322" s="32"/>
      <c r="E322" s="9"/>
      <c r="F322" s="1"/>
      <c r="G322" s="1"/>
      <c r="H322" s="1"/>
      <c r="I322" s="1"/>
      <c r="J322" s="1"/>
      <c r="K322" s="47"/>
      <c r="L322" s="10"/>
      <c r="M322" s="1"/>
      <c r="N322" s="1"/>
      <c r="O322" s="1"/>
      <c r="P322" s="1"/>
      <c r="Q322" s="1"/>
      <c r="R322" s="1"/>
      <c r="S322" s="1"/>
      <c r="T322" s="1"/>
      <c r="U322" s="1"/>
      <c r="V322" s="1"/>
      <c r="W322" s="1"/>
      <c r="X322" s="1"/>
    </row>
    <row r="323" spans="1:24" ht="15.75" customHeight="1">
      <c r="A323" s="47"/>
      <c r="B323" s="9"/>
      <c r="C323" s="9"/>
      <c r="D323" s="32"/>
      <c r="E323" s="9"/>
      <c r="F323" s="1"/>
      <c r="G323" s="1"/>
      <c r="H323" s="1"/>
      <c r="I323" s="1"/>
      <c r="J323" s="1"/>
      <c r="K323" s="47"/>
      <c r="L323" s="10"/>
      <c r="M323" s="1"/>
      <c r="N323" s="1"/>
      <c r="O323" s="1"/>
      <c r="P323" s="1"/>
      <c r="Q323" s="1"/>
      <c r="R323" s="1"/>
      <c r="S323" s="1"/>
      <c r="T323" s="1"/>
      <c r="U323" s="1"/>
      <c r="V323" s="1"/>
      <c r="W323" s="1"/>
      <c r="X323" s="1"/>
    </row>
    <row r="324" spans="1:24" ht="15.75" customHeight="1">
      <c r="A324" s="47"/>
      <c r="B324" s="9"/>
      <c r="C324" s="9"/>
      <c r="D324" s="32"/>
      <c r="E324" s="9"/>
      <c r="F324" s="1"/>
      <c r="G324" s="1"/>
      <c r="H324" s="1"/>
      <c r="I324" s="1"/>
      <c r="J324" s="1"/>
      <c r="K324" s="47"/>
      <c r="L324" s="10"/>
      <c r="M324" s="1"/>
      <c r="N324" s="1"/>
      <c r="O324" s="1"/>
      <c r="P324" s="1"/>
      <c r="Q324" s="1"/>
      <c r="R324" s="1"/>
      <c r="S324" s="1"/>
      <c r="T324" s="1"/>
      <c r="U324" s="1"/>
      <c r="V324" s="1"/>
      <c r="W324" s="1"/>
      <c r="X324" s="1"/>
    </row>
    <row r="325" spans="1:24" ht="15.75" customHeight="1">
      <c r="A325" s="47"/>
      <c r="B325" s="9"/>
      <c r="C325" s="9"/>
      <c r="D325" s="32"/>
      <c r="E325" s="9"/>
      <c r="F325" s="1"/>
      <c r="G325" s="1"/>
      <c r="H325" s="1"/>
      <c r="I325" s="1"/>
      <c r="J325" s="1"/>
      <c r="K325" s="47"/>
      <c r="L325" s="10"/>
      <c r="M325" s="1"/>
      <c r="N325" s="1"/>
      <c r="O325" s="1"/>
      <c r="P325" s="1"/>
      <c r="Q325" s="1"/>
      <c r="R325" s="1"/>
      <c r="S325" s="1"/>
      <c r="T325" s="1"/>
      <c r="U325" s="1"/>
      <c r="V325" s="1"/>
      <c r="W325" s="1"/>
      <c r="X325" s="1"/>
    </row>
    <row r="326" spans="1:24" ht="15.75" customHeight="1">
      <c r="A326" s="47"/>
      <c r="B326" s="9"/>
      <c r="C326" s="9"/>
      <c r="D326" s="32"/>
      <c r="E326" s="9"/>
      <c r="F326" s="1"/>
      <c r="G326" s="1"/>
      <c r="H326" s="1"/>
      <c r="I326" s="1"/>
      <c r="J326" s="1"/>
      <c r="K326" s="47"/>
      <c r="L326" s="10"/>
      <c r="M326" s="1"/>
      <c r="N326" s="1"/>
      <c r="O326" s="1"/>
      <c r="P326" s="1"/>
      <c r="Q326" s="1"/>
      <c r="R326" s="1"/>
      <c r="S326" s="1"/>
      <c r="T326" s="1"/>
      <c r="U326" s="1"/>
      <c r="V326" s="1"/>
      <c r="W326" s="1"/>
      <c r="X326" s="1"/>
    </row>
    <row r="327" spans="1:24" ht="15.75" customHeight="1">
      <c r="A327" s="47"/>
      <c r="B327" s="9"/>
      <c r="C327" s="9"/>
      <c r="D327" s="32"/>
      <c r="E327" s="9"/>
      <c r="F327" s="1"/>
      <c r="G327" s="1"/>
      <c r="H327" s="1"/>
      <c r="I327" s="1"/>
      <c r="J327" s="1"/>
      <c r="K327" s="47"/>
      <c r="L327" s="10"/>
      <c r="M327" s="1"/>
      <c r="N327" s="1"/>
      <c r="O327" s="1"/>
      <c r="P327" s="1"/>
      <c r="Q327" s="1"/>
      <c r="R327" s="1"/>
      <c r="S327" s="1"/>
      <c r="T327" s="1"/>
      <c r="U327" s="1"/>
      <c r="V327" s="1"/>
      <c r="W327" s="1"/>
      <c r="X327" s="1"/>
    </row>
    <row r="328" spans="1:24" ht="15.75" customHeight="1">
      <c r="A328" s="47"/>
      <c r="B328" s="9"/>
      <c r="C328" s="9"/>
      <c r="D328" s="32"/>
      <c r="E328" s="9"/>
      <c r="F328" s="1"/>
      <c r="G328" s="1"/>
      <c r="H328" s="1"/>
      <c r="I328" s="1"/>
      <c r="J328" s="1"/>
      <c r="K328" s="47"/>
      <c r="L328" s="10"/>
      <c r="M328" s="1"/>
      <c r="N328" s="1"/>
      <c r="O328" s="1"/>
      <c r="P328" s="1"/>
      <c r="Q328" s="1"/>
      <c r="R328" s="1"/>
      <c r="S328" s="1"/>
      <c r="T328" s="1"/>
      <c r="U328" s="1"/>
      <c r="V328" s="1"/>
      <c r="W328" s="1"/>
      <c r="X328" s="1"/>
    </row>
    <row r="329" spans="1:24" ht="15.75" customHeight="1">
      <c r="A329" s="47"/>
      <c r="B329" s="9"/>
      <c r="C329" s="9"/>
      <c r="D329" s="32"/>
      <c r="E329" s="9"/>
      <c r="F329" s="1"/>
      <c r="G329" s="1"/>
      <c r="H329" s="1"/>
      <c r="I329" s="1"/>
      <c r="J329" s="1"/>
      <c r="K329" s="47"/>
      <c r="L329" s="10"/>
      <c r="M329" s="1"/>
      <c r="N329" s="1"/>
      <c r="O329" s="1"/>
      <c r="P329" s="1"/>
      <c r="Q329" s="1"/>
      <c r="R329" s="1"/>
      <c r="S329" s="1"/>
      <c r="T329" s="1"/>
      <c r="U329" s="1"/>
      <c r="V329" s="1"/>
      <c r="W329" s="1"/>
      <c r="X329" s="1"/>
    </row>
    <row r="330" spans="1:24" ht="15.75" customHeight="1">
      <c r="A330" s="47"/>
      <c r="B330" s="9"/>
      <c r="C330" s="9"/>
      <c r="D330" s="32"/>
      <c r="E330" s="9"/>
      <c r="F330" s="1"/>
      <c r="G330" s="1"/>
      <c r="H330" s="1"/>
      <c r="I330" s="1"/>
      <c r="J330" s="1"/>
      <c r="K330" s="47"/>
      <c r="L330" s="10"/>
      <c r="M330" s="1"/>
      <c r="N330" s="1"/>
      <c r="O330" s="1"/>
      <c r="P330" s="1"/>
      <c r="Q330" s="1"/>
      <c r="R330" s="1"/>
      <c r="S330" s="1"/>
      <c r="T330" s="1"/>
      <c r="U330" s="1"/>
      <c r="V330" s="1"/>
      <c r="W330" s="1"/>
      <c r="X330" s="1"/>
    </row>
    <row r="331" spans="1:24" ht="15.75" customHeight="1">
      <c r="A331" s="47"/>
      <c r="B331" s="9"/>
      <c r="C331" s="9"/>
      <c r="D331" s="32"/>
      <c r="E331" s="9"/>
      <c r="F331" s="1"/>
      <c r="G331" s="1"/>
      <c r="H331" s="1"/>
      <c r="I331" s="1"/>
      <c r="J331" s="1"/>
      <c r="K331" s="47"/>
      <c r="L331" s="10"/>
      <c r="M331" s="1"/>
      <c r="N331" s="1"/>
      <c r="O331" s="1"/>
      <c r="P331" s="1"/>
      <c r="Q331" s="1"/>
      <c r="R331" s="1"/>
      <c r="S331" s="1"/>
      <c r="T331" s="1"/>
      <c r="U331" s="1"/>
      <c r="V331" s="1"/>
      <c r="W331" s="1"/>
      <c r="X331" s="1"/>
    </row>
    <row r="332" spans="1:24" ht="15.75" customHeight="1">
      <c r="A332" s="47"/>
      <c r="B332" s="9"/>
      <c r="C332" s="9"/>
      <c r="D332" s="32"/>
      <c r="E332" s="9"/>
      <c r="F332" s="1"/>
      <c r="G332" s="1"/>
      <c r="H332" s="1"/>
      <c r="I332" s="1"/>
      <c r="J332" s="1"/>
      <c r="K332" s="47"/>
      <c r="L332" s="10"/>
      <c r="M332" s="1"/>
      <c r="N332" s="1"/>
      <c r="O332" s="1"/>
      <c r="P332" s="1"/>
      <c r="Q332" s="1"/>
      <c r="R332" s="1"/>
      <c r="S332" s="1"/>
      <c r="T332" s="1"/>
      <c r="U332" s="1"/>
      <c r="V332" s="1"/>
      <c r="W332" s="1"/>
      <c r="X332" s="1"/>
    </row>
    <row r="333" spans="1:24" ht="15.75" customHeight="1">
      <c r="A333" s="47"/>
      <c r="B333" s="9"/>
      <c r="C333" s="9"/>
      <c r="D333" s="32"/>
      <c r="E333" s="9"/>
      <c r="F333" s="1"/>
      <c r="G333" s="1"/>
      <c r="H333" s="1"/>
      <c r="I333" s="1"/>
      <c r="J333" s="1"/>
      <c r="K333" s="47"/>
      <c r="L333" s="10"/>
      <c r="M333" s="1"/>
      <c r="N333" s="1"/>
      <c r="O333" s="1"/>
      <c r="P333" s="1"/>
      <c r="Q333" s="1"/>
      <c r="R333" s="1"/>
      <c r="S333" s="1"/>
      <c r="T333" s="1"/>
      <c r="U333" s="1"/>
      <c r="V333" s="1"/>
      <c r="W333" s="1"/>
      <c r="X333" s="1"/>
    </row>
    <row r="334" spans="1:24" ht="15.75" customHeight="1">
      <c r="A334" s="47"/>
      <c r="B334" s="9"/>
      <c r="C334" s="9"/>
      <c r="D334" s="32"/>
      <c r="E334" s="9"/>
      <c r="F334" s="1"/>
      <c r="G334" s="1"/>
      <c r="H334" s="1"/>
      <c r="I334" s="1"/>
      <c r="J334" s="1"/>
      <c r="K334" s="47"/>
      <c r="L334" s="10"/>
      <c r="M334" s="1"/>
      <c r="N334" s="1"/>
      <c r="O334" s="1"/>
      <c r="P334" s="1"/>
      <c r="Q334" s="1"/>
      <c r="R334" s="1"/>
      <c r="S334" s="1"/>
      <c r="T334" s="1"/>
      <c r="U334" s="1"/>
      <c r="V334" s="1"/>
      <c r="W334" s="1"/>
      <c r="X334" s="1"/>
    </row>
    <row r="335" spans="1:24" ht="15.75" customHeight="1">
      <c r="A335" s="47"/>
      <c r="B335" s="9"/>
      <c r="C335" s="9"/>
      <c r="D335" s="32"/>
      <c r="E335" s="9"/>
      <c r="F335" s="1"/>
      <c r="G335" s="1"/>
      <c r="H335" s="1"/>
      <c r="I335" s="1"/>
      <c r="J335" s="1"/>
      <c r="K335" s="47"/>
      <c r="L335" s="10"/>
      <c r="M335" s="1"/>
      <c r="N335" s="1"/>
      <c r="O335" s="1"/>
      <c r="P335" s="1"/>
      <c r="Q335" s="1"/>
      <c r="R335" s="1"/>
      <c r="S335" s="1"/>
      <c r="T335" s="1"/>
      <c r="U335" s="1"/>
      <c r="V335" s="1"/>
      <c r="W335" s="1"/>
      <c r="X335" s="1"/>
    </row>
    <row r="336" spans="1:24" ht="15.75" customHeight="1">
      <c r="A336" s="47"/>
      <c r="B336" s="9"/>
      <c r="C336" s="9"/>
      <c r="D336" s="32"/>
      <c r="E336" s="9"/>
      <c r="F336" s="1"/>
      <c r="G336" s="1"/>
      <c r="H336" s="1"/>
      <c r="I336" s="1"/>
      <c r="J336" s="1"/>
      <c r="K336" s="47"/>
      <c r="L336" s="10"/>
      <c r="M336" s="1"/>
      <c r="N336" s="1"/>
      <c r="O336" s="1"/>
      <c r="P336" s="1"/>
      <c r="Q336" s="1"/>
      <c r="R336" s="1"/>
      <c r="S336" s="1"/>
      <c r="T336" s="1"/>
      <c r="U336" s="1"/>
      <c r="V336" s="1"/>
      <c r="W336" s="1"/>
      <c r="X336" s="1"/>
    </row>
    <row r="337" spans="1:24" ht="15.75" customHeight="1">
      <c r="A337" s="47"/>
      <c r="B337" s="9"/>
      <c r="C337" s="9"/>
      <c r="D337" s="32"/>
      <c r="E337" s="9"/>
      <c r="F337" s="1"/>
      <c r="G337" s="1"/>
      <c r="H337" s="1"/>
      <c r="I337" s="1"/>
      <c r="J337" s="1"/>
      <c r="K337" s="47"/>
      <c r="L337" s="10"/>
      <c r="M337" s="1"/>
      <c r="N337" s="1"/>
      <c r="O337" s="1"/>
      <c r="P337" s="1"/>
      <c r="Q337" s="1"/>
      <c r="R337" s="1"/>
      <c r="S337" s="1"/>
      <c r="T337" s="1"/>
      <c r="U337" s="1"/>
      <c r="V337" s="1"/>
      <c r="W337" s="1"/>
      <c r="X337" s="1"/>
    </row>
    <row r="338" spans="1:24" ht="15.75" customHeight="1">
      <c r="A338" s="47"/>
      <c r="B338" s="9"/>
      <c r="C338" s="9"/>
      <c r="D338" s="32"/>
      <c r="E338" s="9"/>
      <c r="F338" s="1"/>
      <c r="G338" s="1"/>
      <c r="H338" s="1"/>
      <c r="I338" s="1"/>
      <c r="J338" s="1"/>
      <c r="K338" s="47"/>
      <c r="L338" s="10"/>
      <c r="M338" s="1"/>
      <c r="N338" s="1"/>
      <c r="O338" s="1"/>
      <c r="P338" s="1"/>
      <c r="Q338" s="1"/>
      <c r="R338" s="1"/>
      <c r="S338" s="1"/>
      <c r="T338" s="1"/>
      <c r="U338" s="1"/>
      <c r="V338" s="1"/>
      <c r="W338" s="1"/>
      <c r="X338" s="1"/>
    </row>
    <row r="339" spans="1:24" ht="15.75" customHeight="1">
      <c r="A339" s="47"/>
      <c r="B339" s="9"/>
      <c r="C339" s="9"/>
      <c r="D339" s="32"/>
      <c r="E339" s="9"/>
      <c r="F339" s="1"/>
      <c r="G339" s="1"/>
      <c r="H339" s="1"/>
      <c r="I339" s="1"/>
      <c r="J339" s="1"/>
      <c r="K339" s="47"/>
      <c r="L339" s="10"/>
      <c r="M339" s="1"/>
      <c r="N339" s="1"/>
      <c r="O339" s="1"/>
      <c r="P339" s="1"/>
      <c r="Q339" s="1"/>
      <c r="R339" s="1"/>
      <c r="S339" s="1"/>
      <c r="T339" s="1"/>
      <c r="U339" s="1"/>
      <c r="V339" s="1"/>
      <c r="W339" s="1"/>
      <c r="X339" s="1"/>
    </row>
    <row r="340" spans="1:24" ht="15.75" customHeight="1">
      <c r="A340" s="47"/>
      <c r="B340" s="9"/>
      <c r="C340" s="9"/>
      <c r="D340" s="32"/>
      <c r="E340" s="9"/>
      <c r="F340" s="1"/>
      <c r="G340" s="1"/>
      <c r="H340" s="1"/>
      <c r="I340" s="1"/>
      <c r="J340" s="1"/>
      <c r="K340" s="47"/>
      <c r="L340" s="10"/>
      <c r="M340" s="1"/>
      <c r="N340" s="1"/>
      <c r="O340" s="1"/>
      <c r="P340" s="1"/>
      <c r="Q340" s="1"/>
      <c r="R340" s="1"/>
      <c r="S340" s="1"/>
      <c r="T340" s="1"/>
      <c r="U340" s="1"/>
      <c r="V340" s="1"/>
      <c r="W340" s="1"/>
      <c r="X340" s="1"/>
    </row>
    <row r="341" spans="1:24" ht="15.75" customHeight="1">
      <c r="A341" s="47"/>
      <c r="B341" s="9"/>
      <c r="C341" s="9"/>
      <c r="D341" s="32"/>
      <c r="E341" s="9"/>
      <c r="F341" s="1"/>
      <c r="G341" s="1"/>
      <c r="H341" s="1"/>
      <c r="I341" s="1"/>
      <c r="J341" s="1"/>
      <c r="K341" s="47"/>
      <c r="L341" s="10"/>
      <c r="M341" s="1"/>
      <c r="N341" s="1"/>
      <c r="O341" s="1"/>
      <c r="P341" s="1"/>
      <c r="Q341" s="1"/>
      <c r="R341" s="1"/>
      <c r="S341" s="1"/>
      <c r="T341" s="1"/>
      <c r="U341" s="1"/>
      <c r="V341" s="1"/>
      <c r="W341" s="1"/>
      <c r="X341" s="1"/>
    </row>
    <row r="342" spans="1:24" ht="15.75" customHeight="1">
      <c r="A342" s="47"/>
      <c r="B342" s="9"/>
      <c r="C342" s="9"/>
      <c r="D342" s="32"/>
      <c r="E342" s="9"/>
      <c r="F342" s="1"/>
      <c r="G342" s="1"/>
      <c r="H342" s="1"/>
      <c r="I342" s="1"/>
      <c r="J342" s="1"/>
      <c r="K342" s="47"/>
      <c r="L342" s="10"/>
      <c r="M342" s="1"/>
      <c r="N342" s="1"/>
      <c r="O342" s="1"/>
      <c r="P342" s="1"/>
      <c r="Q342" s="1"/>
      <c r="R342" s="1"/>
      <c r="S342" s="1"/>
      <c r="T342" s="1"/>
      <c r="U342" s="1"/>
      <c r="V342" s="1"/>
      <c r="W342" s="1"/>
      <c r="X342" s="1"/>
    </row>
    <row r="343" spans="1:24" ht="15.75" customHeight="1">
      <c r="A343" s="47"/>
      <c r="B343" s="9"/>
      <c r="C343" s="9"/>
      <c r="D343" s="32"/>
      <c r="E343" s="9"/>
      <c r="F343" s="1"/>
      <c r="G343" s="1"/>
      <c r="H343" s="1"/>
      <c r="I343" s="1"/>
      <c r="J343" s="1"/>
      <c r="K343" s="47"/>
      <c r="L343" s="10"/>
      <c r="M343" s="1"/>
      <c r="N343" s="1"/>
      <c r="O343" s="1"/>
      <c r="P343" s="1"/>
      <c r="Q343" s="1"/>
      <c r="R343" s="1"/>
      <c r="S343" s="1"/>
      <c r="T343" s="1"/>
      <c r="U343" s="1"/>
      <c r="V343" s="1"/>
      <c r="W343" s="1"/>
      <c r="X343" s="1"/>
    </row>
    <row r="344" spans="1:24" ht="15.75" customHeight="1">
      <c r="A344" s="47"/>
      <c r="B344" s="9"/>
      <c r="C344" s="9"/>
      <c r="D344" s="32"/>
      <c r="E344" s="9"/>
      <c r="F344" s="1"/>
      <c r="G344" s="1"/>
      <c r="H344" s="1"/>
      <c r="I344" s="1"/>
      <c r="J344" s="1"/>
      <c r="K344" s="47"/>
      <c r="L344" s="10"/>
      <c r="M344" s="1"/>
      <c r="N344" s="1"/>
      <c r="O344" s="1"/>
      <c r="P344" s="1"/>
      <c r="Q344" s="1"/>
      <c r="R344" s="1"/>
      <c r="S344" s="1"/>
      <c r="T344" s="1"/>
      <c r="U344" s="1"/>
      <c r="V344" s="1"/>
      <c r="W344" s="1"/>
      <c r="X344" s="1"/>
    </row>
    <row r="345" spans="1:24" ht="15.75" customHeight="1">
      <c r="A345" s="47"/>
      <c r="B345" s="9"/>
      <c r="C345" s="9"/>
      <c r="D345" s="32"/>
      <c r="E345" s="9"/>
      <c r="F345" s="1"/>
      <c r="G345" s="1"/>
      <c r="H345" s="1"/>
      <c r="I345" s="1"/>
      <c r="J345" s="1"/>
      <c r="K345" s="47"/>
      <c r="L345" s="10"/>
      <c r="M345" s="1"/>
      <c r="N345" s="1"/>
      <c r="O345" s="1"/>
      <c r="P345" s="1"/>
      <c r="Q345" s="1"/>
      <c r="R345" s="1"/>
      <c r="S345" s="1"/>
      <c r="T345" s="1"/>
      <c r="U345" s="1"/>
      <c r="V345" s="1"/>
      <c r="W345" s="1"/>
      <c r="X345" s="1"/>
    </row>
    <row r="346" spans="1:24" ht="15.75" customHeight="1">
      <c r="A346" s="47"/>
      <c r="B346" s="9"/>
      <c r="C346" s="9"/>
      <c r="D346" s="32"/>
      <c r="E346" s="9"/>
      <c r="F346" s="1"/>
      <c r="G346" s="1"/>
      <c r="H346" s="1"/>
      <c r="I346" s="1"/>
      <c r="J346" s="1"/>
      <c r="K346" s="47"/>
      <c r="L346" s="10"/>
      <c r="M346" s="1"/>
      <c r="N346" s="1"/>
      <c r="O346" s="1"/>
      <c r="P346" s="1"/>
      <c r="Q346" s="1"/>
      <c r="R346" s="1"/>
      <c r="S346" s="1"/>
      <c r="T346" s="1"/>
      <c r="U346" s="1"/>
      <c r="V346" s="1"/>
      <c r="W346" s="1"/>
      <c r="X346" s="1"/>
    </row>
    <row r="347" spans="1:24" ht="15.75" customHeight="1">
      <c r="A347" s="47"/>
      <c r="B347" s="9"/>
      <c r="C347" s="9"/>
      <c r="D347" s="32"/>
      <c r="E347" s="9"/>
      <c r="F347" s="1"/>
      <c r="G347" s="1"/>
      <c r="H347" s="1"/>
      <c r="I347" s="1"/>
      <c r="J347" s="1"/>
      <c r="K347" s="47"/>
      <c r="L347" s="10"/>
      <c r="M347" s="1"/>
      <c r="N347" s="1"/>
      <c r="O347" s="1"/>
      <c r="P347" s="1"/>
      <c r="Q347" s="1"/>
      <c r="R347" s="1"/>
      <c r="S347" s="1"/>
      <c r="T347" s="1"/>
      <c r="U347" s="1"/>
      <c r="V347" s="1"/>
      <c r="W347" s="1"/>
      <c r="X347" s="1"/>
    </row>
    <row r="348" spans="1:24" ht="15.75" customHeight="1">
      <c r="A348" s="47"/>
      <c r="B348" s="9"/>
      <c r="C348" s="9"/>
      <c r="D348" s="32"/>
      <c r="E348" s="9"/>
      <c r="F348" s="1"/>
      <c r="G348" s="1"/>
      <c r="H348" s="1"/>
      <c r="I348" s="1"/>
      <c r="J348" s="1"/>
      <c r="K348" s="47"/>
      <c r="L348" s="10"/>
      <c r="M348" s="1"/>
      <c r="N348" s="1"/>
      <c r="O348" s="1"/>
      <c r="P348" s="1"/>
      <c r="Q348" s="1"/>
      <c r="R348" s="1"/>
      <c r="S348" s="1"/>
      <c r="T348" s="1"/>
      <c r="U348" s="1"/>
      <c r="V348" s="1"/>
      <c r="W348" s="1"/>
      <c r="X348" s="1"/>
    </row>
    <row r="349" spans="1:24" ht="15.75" customHeight="1">
      <c r="A349" s="47"/>
      <c r="B349" s="9"/>
      <c r="C349" s="9"/>
      <c r="D349" s="32"/>
      <c r="E349" s="9"/>
      <c r="F349" s="1"/>
      <c r="G349" s="1"/>
      <c r="H349" s="1"/>
      <c r="I349" s="1"/>
      <c r="J349" s="1"/>
      <c r="K349" s="47"/>
      <c r="L349" s="10"/>
      <c r="M349" s="1"/>
      <c r="N349" s="1"/>
      <c r="O349" s="1"/>
      <c r="P349" s="1"/>
      <c r="Q349" s="1"/>
      <c r="R349" s="1"/>
      <c r="S349" s="1"/>
      <c r="T349" s="1"/>
      <c r="U349" s="1"/>
      <c r="V349" s="1"/>
      <c r="W349" s="1"/>
      <c r="X349" s="1"/>
    </row>
    <row r="350" spans="1:24" ht="15.75" customHeight="1">
      <c r="A350" s="47"/>
      <c r="B350" s="9"/>
      <c r="C350" s="9"/>
      <c r="D350" s="32"/>
      <c r="E350" s="9"/>
      <c r="F350" s="1"/>
      <c r="G350" s="1"/>
      <c r="H350" s="1"/>
      <c r="I350" s="1"/>
      <c r="J350" s="1"/>
      <c r="K350" s="47"/>
      <c r="L350" s="10"/>
    </row>
    <row r="351" spans="1:24" ht="15.75" customHeight="1">
      <c r="A351" s="47"/>
      <c r="K351" s="47"/>
      <c r="L351" s="10"/>
    </row>
    <row r="352" spans="1:24" ht="15.75" customHeight="1">
      <c r="A352" s="47"/>
      <c r="K352" s="47"/>
      <c r="L352" s="10"/>
    </row>
    <row r="353" spans="1:12" ht="15.75" customHeight="1">
      <c r="A353" s="47"/>
      <c r="K353" s="47"/>
      <c r="L353" s="10"/>
    </row>
    <row r="354" spans="1:12" ht="15.75" customHeight="1">
      <c r="A354" s="47"/>
      <c r="K354" s="47"/>
      <c r="L354" s="10"/>
    </row>
    <row r="355" spans="1:12" ht="15.75" customHeight="1">
      <c r="A355" s="47"/>
      <c r="K355" s="47"/>
      <c r="L355" s="10"/>
    </row>
    <row r="356" spans="1:12" ht="15.75" customHeight="1">
      <c r="K356" s="47"/>
      <c r="L356" s="10"/>
    </row>
    <row r="357" spans="1:12" ht="15.75" customHeight="1">
      <c r="K357" s="47"/>
      <c r="L357" s="10"/>
    </row>
    <row r="358" spans="1:12" ht="15.75" customHeight="1">
      <c r="K358" s="47"/>
      <c r="L358" s="10"/>
    </row>
    <row r="359" spans="1:12" ht="15.75" customHeight="1">
      <c r="K359" s="47"/>
      <c r="L359" s="10"/>
    </row>
    <row r="360" spans="1:12" ht="15.75" customHeight="1">
      <c r="K360" s="47"/>
      <c r="L360" s="10"/>
    </row>
    <row r="361" spans="1:12" ht="15.75" customHeight="1">
      <c r="K361" s="47"/>
      <c r="L361" s="10"/>
    </row>
    <row r="362" spans="1:12" ht="15.75" customHeight="1">
      <c r="K362" s="47"/>
      <c r="L362" s="10"/>
    </row>
    <row r="363" spans="1:12" ht="15.75" customHeight="1">
      <c r="K363" s="47"/>
      <c r="L363" s="10"/>
    </row>
    <row r="364" spans="1:12" ht="15.75" customHeight="1">
      <c r="K364" s="47"/>
      <c r="L364" s="10"/>
    </row>
    <row r="365" spans="1:12" ht="15.75" customHeight="1">
      <c r="K365" s="47"/>
      <c r="L365" s="10"/>
    </row>
    <row r="366" spans="1:12" ht="15.75" customHeight="1">
      <c r="K366" s="47"/>
      <c r="L366" s="10"/>
    </row>
    <row r="367" spans="1:12" ht="15.75" customHeight="1">
      <c r="K367" s="47"/>
      <c r="L367" s="10"/>
    </row>
    <row r="368" spans="1:12" ht="15.75" customHeight="1">
      <c r="K368" s="47"/>
      <c r="L368" s="10"/>
    </row>
    <row r="369" spans="11:12" ht="15.75" customHeight="1">
      <c r="K369" s="47"/>
      <c r="L369" s="10"/>
    </row>
    <row r="370" spans="11:12" ht="15.75" customHeight="1">
      <c r="K370" s="47"/>
      <c r="L370" s="10"/>
    </row>
    <row r="371" spans="11:12" ht="15.75" customHeight="1">
      <c r="K371" s="47"/>
      <c r="L371" s="10"/>
    </row>
    <row r="372" spans="11:12" ht="15.75" customHeight="1">
      <c r="K372" s="47"/>
      <c r="L372" s="10"/>
    </row>
    <row r="373" spans="11:12" ht="15.75" customHeight="1">
      <c r="K373" s="47"/>
      <c r="L373" s="10"/>
    </row>
    <row r="374" spans="11:12" ht="15.75" customHeight="1">
      <c r="K374" s="47"/>
      <c r="L374" s="10"/>
    </row>
    <row r="375" spans="11:12" ht="15.75" customHeight="1">
      <c r="K375" s="47"/>
      <c r="L375" s="10"/>
    </row>
    <row r="376" spans="11:12" ht="15.75" customHeight="1">
      <c r="K376" s="47"/>
      <c r="L376" s="10"/>
    </row>
    <row r="377" spans="11:12" ht="15.75" customHeight="1">
      <c r="K377" s="47"/>
      <c r="L377" s="10"/>
    </row>
    <row r="378" spans="11:12" ht="15.75" customHeight="1">
      <c r="K378" s="47"/>
      <c r="L378" s="10"/>
    </row>
    <row r="379" spans="11:12" ht="15.75" customHeight="1">
      <c r="K379" s="47"/>
      <c r="L379" s="10"/>
    </row>
    <row r="380" spans="11:12" ht="15.75" customHeight="1">
      <c r="K380" s="47"/>
      <c r="L380" s="10"/>
    </row>
    <row r="381" spans="11:12" ht="15.75" customHeight="1">
      <c r="K381" s="47"/>
      <c r="L381" s="10"/>
    </row>
    <row r="382" spans="11:12" ht="15.75" customHeight="1">
      <c r="K382" s="47"/>
      <c r="L382" s="10"/>
    </row>
    <row r="383" spans="11:12" ht="15.75" customHeight="1">
      <c r="K383" s="47"/>
      <c r="L383" s="10"/>
    </row>
    <row r="384" spans="11:12" ht="15.75" customHeight="1">
      <c r="K384" s="47"/>
      <c r="L384" s="10"/>
    </row>
    <row r="385" spans="11:12" ht="15.75" customHeight="1">
      <c r="K385" s="47"/>
      <c r="L385" s="10"/>
    </row>
    <row r="386" spans="11:12" ht="15.75" customHeight="1">
      <c r="K386" s="47"/>
      <c r="L386" s="10"/>
    </row>
    <row r="387" spans="11:12" ht="15.75" customHeight="1">
      <c r="K387" s="47"/>
      <c r="L387" s="10"/>
    </row>
    <row r="388" spans="11:12" ht="15.75" customHeight="1">
      <c r="K388" s="47"/>
      <c r="L388" s="10"/>
    </row>
    <row r="389" spans="11:12" ht="15.75" customHeight="1">
      <c r="K389" s="47"/>
      <c r="L389" s="10"/>
    </row>
    <row r="390" spans="11:12" ht="15.75" customHeight="1">
      <c r="K390" s="47"/>
      <c r="L390" s="10"/>
    </row>
    <row r="391" spans="11:12" ht="15.75" customHeight="1">
      <c r="K391" s="47"/>
      <c r="L391" s="10"/>
    </row>
    <row r="392" spans="11:12" ht="15.75" customHeight="1">
      <c r="K392" s="47"/>
      <c r="L392" s="10"/>
    </row>
    <row r="393" spans="11:12" ht="15.75" customHeight="1">
      <c r="K393" s="47"/>
      <c r="L393" s="10"/>
    </row>
    <row r="394" spans="11:12" ht="15.75" customHeight="1">
      <c r="K394" s="47"/>
      <c r="L394" s="10"/>
    </row>
    <row r="395" spans="11:12" ht="15.75" customHeight="1">
      <c r="K395" s="47"/>
      <c r="L395" s="10"/>
    </row>
    <row r="396" spans="11:12" ht="15.75" customHeight="1">
      <c r="K396" s="47"/>
      <c r="L396" s="10"/>
    </row>
    <row r="397" spans="11:12" ht="15.75" customHeight="1">
      <c r="K397" s="47"/>
      <c r="L397" s="10"/>
    </row>
    <row r="398" spans="11:12" ht="15.75" customHeight="1">
      <c r="K398" s="47"/>
      <c r="L398" s="10"/>
    </row>
    <row r="399" spans="11:12" ht="15.75" customHeight="1">
      <c r="K399" s="47"/>
      <c r="L399" s="10"/>
    </row>
    <row r="400" spans="11:12" ht="15.75" customHeight="1">
      <c r="K400" s="47"/>
      <c r="L400" s="10"/>
    </row>
    <row r="401" spans="11:12" ht="15.75" customHeight="1">
      <c r="K401" s="47"/>
      <c r="L401" s="10"/>
    </row>
    <row r="402" spans="11:12" ht="15.75" customHeight="1">
      <c r="K402" s="47"/>
      <c r="L402" s="10"/>
    </row>
    <row r="403" spans="11:12" ht="15.75" customHeight="1">
      <c r="K403" s="47"/>
      <c r="L403" s="10"/>
    </row>
    <row r="404" spans="11:12" ht="15.75" customHeight="1">
      <c r="K404" s="47"/>
      <c r="L404" s="10"/>
    </row>
    <row r="405" spans="11:12" ht="15.75" customHeight="1">
      <c r="K405" s="47"/>
      <c r="L405" s="10"/>
    </row>
    <row r="406" spans="11:12" ht="15.75" customHeight="1">
      <c r="K406" s="47"/>
      <c r="L406" s="10"/>
    </row>
    <row r="407" spans="11:12" ht="15.75" customHeight="1">
      <c r="K407" s="47"/>
      <c r="L407" s="10"/>
    </row>
    <row r="408" spans="11:12" ht="15.75" customHeight="1">
      <c r="K408" s="47"/>
      <c r="L408" s="10"/>
    </row>
    <row r="409" spans="11:12" ht="15.75" customHeight="1">
      <c r="K409" s="47"/>
      <c r="L409" s="10"/>
    </row>
    <row r="410" spans="11:12" ht="15.75" customHeight="1">
      <c r="K410" s="47"/>
      <c r="L410" s="10"/>
    </row>
    <row r="411" spans="11:12" ht="15.75" customHeight="1">
      <c r="K411" s="47"/>
      <c r="L411" s="10"/>
    </row>
    <row r="412" spans="11:12" ht="15.75" customHeight="1">
      <c r="K412" s="47"/>
      <c r="L412" s="10"/>
    </row>
    <row r="413" spans="11:12" ht="15.75" customHeight="1">
      <c r="K413" s="47"/>
      <c r="L413" s="10"/>
    </row>
    <row r="414" spans="11:12" ht="15.75" customHeight="1">
      <c r="K414" s="47"/>
      <c r="L414" s="10"/>
    </row>
    <row r="415" spans="11:12" ht="15.75" customHeight="1">
      <c r="K415" s="47"/>
      <c r="L415" s="10"/>
    </row>
    <row r="416" spans="11:12" ht="15.75" customHeight="1">
      <c r="K416" s="47"/>
      <c r="L416" s="10"/>
    </row>
    <row r="417" spans="11:12" ht="15.75" customHeight="1">
      <c r="K417" s="47"/>
      <c r="L417" s="10"/>
    </row>
    <row r="418" spans="11:12" ht="15.75" customHeight="1">
      <c r="K418" s="47"/>
      <c r="L418" s="10"/>
    </row>
    <row r="419" spans="11:12" ht="15.75" customHeight="1">
      <c r="K419" s="47"/>
      <c r="L419" s="10"/>
    </row>
    <row r="420" spans="11:12" ht="15.75" customHeight="1">
      <c r="K420" s="47"/>
      <c r="L420" s="10"/>
    </row>
    <row r="421" spans="11:12" ht="15.75" customHeight="1">
      <c r="K421" s="47"/>
      <c r="L421" s="10"/>
    </row>
    <row r="422" spans="11:12" ht="15.75" customHeight="1">
      <c r="K422" s="47"/>
      <c r="L422" s="10"/>
    </row>
    <row r="423" spans="11:12" ht="15.75" customHeight="1">
      <c r="K423" s="47"/>
      <c r="L423" s="10"/>
    </row>
    <row r="424" spans="11:12" ht="15.75" customHeight="1">
      <c r="K424" s="47"/>
      <c r="L424" s="10"/>
    </row>
    <row r="425" spans="11:12" ht="15.75" customHeight="1">
      <c r="K425" s="47"/>
      <c r="L425" s="10"/>
    </row>
    <row r="426" spans="11:12" ht="15.75" customHeight="1">
      <c r="K426" s="47"/>
      <c r="L426" s="10"/>
    </row>
    <row r="427" spans="11:12" ht="15.75" customHeight="1">
      <c r="K427" s="47"/>
      <c r="L427" s="10"/>
    </row>
    <row r="428" spans="11:12" ht="15.75" customHeight="1">
      <c r="K428" s="47"/>
      <c r="L428" s="10"/>
    </row>
    <row r="429" spans="11:12" ht="15.75" customHeight="1">
      <c r="K429" s="47"/>
      <c r="L429" s="10"/>
    </row>
    <row r="430" spans="11:12" ht="15.75" customHeight="1">
      <c r="K430" s="47"/>
      <c r="L430" s="10"/>
    </row>
    <row r="431" spans="11:12" ht="15.75" customHeight="1">
      <c r="K431" s="47"/>
      <c r="L431" s="10"/>
    </row>
    <row r="432" spans="11:12" ht="15.75" customHeight="1">
      <c r="K432" s="47"/>
      <c r="L432" s="10"/>
    </row>
    <row r="433" spans="11:12" ht="15.75" customHeight="1">
      <c r="K433" s="47"/>
      <c r="L433" s="10"/>
    </row>
    <row r="434" spans="11:12" ht="15.75" customHeight="1">
      <c r="K434" s="47"/>
      <c r="L434" s="10"/>
    </row>
    <row r="435" spans="11:12" ht="15.75" customHeight="1">
      <c r="K435" s="47"/>
      <c r="L435" s="10"/>
    </row>
    <row r="436" spans="11:12" ht="15.75" customHeight="1">
      <c r="K436" s="47"/>
      <c r="L436" s="10"/>
    </row>
    <row r="437" spans="11:12" ht="15.75" customHeight="1">
      <c r="K437" s="47"/>
      <c r="L437" s="10"/>
    </row>
    <row r="438" spans="11:12" ht="15.75" customHeight="1">
      <c r="K438" s="47"/>
      <c r="L438" s="10"/>
    </row>
    <row r="439" spans="11:12" ht="15.75" customHeight="1">
      <c r="K439" s="47"/>
      <c r="L439" s="10"/>
    </row>
    <row r="440" spans="11:12" ht="15.75" customHeight="1">
      <c r="K440" s="47"/>
      <c r="L440" s="10"/>
    </row>
    <row r="441" spans="11:12" ht="15.75" customHeight="1">
      <c r="K441" s="47"/>
      <c r="L441" s="10"/>
    </row>
    <row r="442" spans="11:12" ht="15.75" customHeight="1">
      <c r="K442" s="47"/>
      <c r="L442" s="10"/>
    </row>
    <row r="443" spans="11:12" ht="15.75" customHeight="1">
      <c r="K443" s="47"/>
      <c r="L443" s="10"/>
    </row>
    <row r="444" spans="11:12" ht="15.75" customHeight="1">
      <c r="K444" s="47"/>
      <c r="L444" s="10"/>
    </row>
    <row r="445" spans="11:12" ht="15.75" customHeight="1">
      <c r="K445" s="47"/>
      <c r="L445" s="10"/>
    </row>
    <row r="446" spans="11:12" ht="15.75" customHeight="1">
      <c r="K446" s="47"/>
      <c r="L446" s="10"/>
    </row>
    <row r="447" spans="11:12" ht="15.75" customHeight="1">
      <c r="K447" s="47"/>
      <c r="L447" s="10"/>
    </row>
    <row r="448" spans="11:12" ht="15.75" customHeight="1">
      <c r="K448" s="47"/>
      <c r="L448" s="10"/>
    </row>
    <row r="449" spans="11:12" ht="15.75" customHeight="1">
      <c r="K449" s="47"/>
      <c r="L449" s="10"/>
    </row>
    <row r="450" spans="11:12" ht="15.75" customHeight="1">
      <c r="K450" s="47"/>
      <c r="L450" s="10"/>
    </row>
    <row r="451" spans="11:12" ht="15.75" customHeight="1">
      <c r="K451" s="47"/>
      <c r="L451" s="10"/>
    </row>
    <row r="452" spans="11:12" ht="15.75" customHeight="1">
      <c r="K452" s="47"/>
      <c r="L452" s="10"/>
    </row>
    <row r="453" spans="11:12" ht="15.75" customHeight="1">
      <c r="K453" s="47"/>
      <c r="L453" s="10"/>
    </row>
    <row r="454" spans="11:12" ht="15.75" customHeight="1">
      <c r="K454" s="47"/>
      <c r="L454" s="10"/>
    </row>
    <row r="455" spans="11:12" ht="15.75" customHeight="1">
      <c r="K455" s="47"/>
      <c r="L455" s="10"/>
    </row>
    <row r="456" spans="11:12" ht="15.75" customHeight="1">
      <c r="K456" s="47"/>
      <c r="L456" s="10"/>
    </row>
    <row r="457" spans="11:12" ht="15.75" customHeight="1">
      <c r="K457" s="47"/>
      <c r="L457" s="10"/>
    </row>
    <row r="458" spans="11:12" ht="15.75" customHeight="1">
      <c r="K458" s="47"/>
      <c r="L458" s="10"/>
    </row>
    <row r="459" spans="11:12" ht="15.75" customHeight="1">
      <c r="K459" s="47"/>
      <c r="L459" s="10"/>
    </row>
    <row r="460" spans="11:12" ht="15.75" customHeight="1">
      <c r="K460" s="47"/>
      <c r="L460" s="10"/>
    </row>
    <row r="461" spans="11:12" ht="15.75" customHeight="1">
      <c r="K461" s="47"/>
      <c r="L461" s="10"/>
    </row>
    <row r="462" spans="11:12" ht="15.75" customHeight="1">
      <c r="K462" s="47"/>
      <c r="L462" s="10"/>
    </row>
    <row r="463" spans="11:12" ht="15.75" customHeight="1">
      <c r="K463" s="47"/>
      <c r="L463" s="10"/>
    </row>
    <row r="464" spans="11:12" ht="15.75" customHeight="1">
      <c r="K464" s="47"/>
      <c r="L464" s="10"/>
    </row>
    <row r="465" spans="11:12" ht="15.75" customHeight="1">
      <c r="K465" s="47"/>
      <c r="L465" s="10"/>
    </row>
    <row r="466" spans="11:12" ht="15.75" customHeight="1">
      <c r="K466" s="47"/>
      <c r="L466" s="10"/>
    </row>
    <row r="467" spans="11:12" ht="15.75" customHeight="1">
      <c r="K467" s="47"/>
      <c r="L467" s="10"/>
    </row>
    <row r="468" spans="11:12" ht="15.75" customHeight="1">
      <c r="K468" s="47"/>
      <c r="L468" s="10"/>
    </row>
    <row r="469" spans="11:12" ht="15.75" customHeight="1">
      <c r="K469" s="47"/>
      <c r="L469" s="10"/>
    </row>
    <row r="470" spans="11:12" ht="15.75" customHeight="1">
      <c r="K470" s="47"/>
      <c r="L470" s="10"/>
    </row>
    <row r="471" spans="11:12" ht="15.75" customHeight="1">
      <c r="K471" s="47"/>
      <c r="L471" s="10"/>
    </row>
    <row r="472" spans="11:12" ht="15.75" customHeight="1">
      <c r="K472" s="47"/>
      <c r="L472" s="10"/>
    </row>
    <row r="473" spans="11:12" ht="15.75" customHeight="1">
      <c r="K473" s="47"/>
      <c r="L473" s="10"/>
    </row>
    <row r="474" spans="11:12" ht="15.75" customHeight="1">
      <c r="K474" s="47"/>
      <c r="L474" s="10"/>
    </row>
    <row r="475" spans="11:12" ht="15.75" customHeight="1">
      <c r="K475" s="47"/>
      <c r="L475" s="10"/>
    </row>
    <row r="476" spans="11:12" ht="15.75" customHeight="1">
      <c r="K476" s="47"/>
      <c r="L476" s="10"/>
    </row>
    <row r="477" spans="11:12" ht="15.75" customHeight="1">
      <c r="K477" s="47"/>
      <c r="L477" s="10"/>
    </row>
    <row r="478" spans="11:12" ht="15.75" customHeight="1">
      <c r="K478" s="47"/>
      <c r="L478" s="10"/>
    </row>
    <row r="479" spans="11:12" ht="15.75" customHeight="1">
      <c r="K479" s="47"/>
      <c r="L479" s="10"/>
    </row>
    <row r="480" spans="11:12" ht="15.75" customHeight="1">
      <c r="K480" s="47"/>
      <c r="L480" s="10"/>
    </row>
    <row r="481" spans="11:12" ht="15.75" customHeight="1">
      <c r="K481" s="47"/>
      <c r="L481" s="10"/>
    </row>
    <row r="482" spans="11:12" ht="15.75" customHeight="1">
      <c r="K482" s="47"/>
      <c r="L482" s="10"/>
    </row>
    <row r="483" spans="11:12" ht="15.75" customHeight="1">
      <c r="K483" s="47"/>
      <c r="L483" s="10"/>
    </row>
    <row r="484" spans="11:12" ht="15.75" customHeight="1">
      <c r="K484" s="47"/>
      <c r="L484" s="10"/>
    </row>
    <row r="485" spans="11:12" ht="15.75" customHeight="1">
      <c r="K485" s="47"/>
      <c r="L485" s="10"/>
    </row>
    <row r="486" spans="11:12" ht="15.75" customHeight="1">
      <c r="K486" s="47"/>
      <c r="L486" s="10"/>
    </row>
    <row r="487" spans="11:12" ht="15.75" customHeight="1">
      <c r="K487" s="47"/>
      <c r="L487" s="10"/>
    </row>
    <row r="488" spans="11:12" ht="15.75" customHeight="1">
      <c r="K488" s="47"/>
      <c r="L488" s="10"/>
    </row>
    <row r="489" spans="11:12" ht="15.75" customHeight="1">
      <c r="K489" s="47"/>
      <c r="L489" s="10"/>
    </row>
    <row r="490" spans="11:12" ht="15.75" customHeight="1">
      <c r="K490" s="47"/>
      <c r="L490" s="10"/>
    </row>
    <row r="491" spans="11:12" ht="15.75" customHeight="1">
      <c r="K491" s="47"/>
      <c r="L491" s="10"/>
    </row>
    <row r="492" spans="11:12" ht="15.75" customHeight="1">
      <c r="K492" s="47"/>
      <c r="L492" s="10"/>
    </row>
    <row r="493" spans="11:12" ht="15.75" customHeight="1">
      <c r="K493" s="47"/>
      <c r="L493" s="10"/>
    </row>
    <row r="494" spans="11:12" ht="15.75" customHeight="1">
      <c r="K494" s="47"/>
      <c r="L494" s="10"/>
    </row>
    <row r="495" spans="11:12" ht="15.75" customHeight="1">
      <c r="K495" s="47"/>
      <c r="L495" s="10"/>
    </row>
    <row r="496" spans="11:12" ht="15.75" customHeight="1">
      <c r="K496" s="47"/>
      <c r="L496" s="10"/>
    </row>
    <row r="497" spans="11:12" ht="15.75" customHeight="1">
      <c r="K497" s="47"/>
      <c r="L497" s="10"/>
    </row>
    <row r="498" spans="11:12" ht="15.75" customHeight="1">
      <c r="K498" s="47"/>
      <c r="L498" s="10"/>
    </row>
    <row r="499" spans="11:12" ht="15.75" customHeight="1">
      <c r="K499" s="47"/>
      <c r="L499" s="10"/>
    </row>
    <row r="500" spans="11:12" ht="15.75" customHeight="1">
      <c r="K500" s="47"/>
      <c r="L500" s="10"/>
    </row>
    <row r="501" spans="11:12" ht="15.75" customHeight="1">
      <c r="K501" s="47"/>
      <c r="L501" s="10"/>
    </row>
    <row r="502" spans="11:12" ht="15.75" customHeight="1">
      <c r="K502" s="47"/>
      <c r="L502" s="10"/>
    </row>
    <row r="503" spans="11:12" ht="15.75" customHeight="1">
      <c r="K503" s="47"/>
      <c r="L503" s="10"/>
    </row>
    <row r="504" spans="11:12" ht="15.75" customHeight="1">
      <c r="K504" s="47"/>
      <c r="L504" s="10"/>
    </row>
    <row r="505" spans="11:12" ht="15.75" customHeight="1">
      <c r="K505" s="47"/>
      <c r="L505" s="10"/>
    </row>
    <row r="506" spans="11:12" ht="15.75" customHeight="1">
      <c r="K506" s="47"/>
      <c r="L506" s="10"/>
    </row>
    <row r="507" spans="11:12" ht="15.75" customHeight="1">
      <c r="K507" s="47"/>
      <c r="L507" s="10"/>
    </row>
    <row r="508" spans="11:12" ht="15.75" customHeight="1">
      <c r="K508" s="47"/>
      <c r="L508" s="10"/>
    </row>
    <row r="509" spans="11:12" ht="15.75" customHeight="1">
      <c r="K509" s="47"/>
      <c r="L509" s="10"/>
    </row>
    <row r="510" spans="11:12" ht="15.75" customHeight="1">
      <c r="K510" s="47"/>
      <c r="L510" s="10"/>
    </row>
    <row r="511" spans="11:12" ht="15.75" customHeight="1">
      <c r="K511" s="47"/>
      <c r="L511" s="10"/>
    </row>
    <row r="512" spans="11:12" ht="15.75" customHeight="1">
      <c r="K512" s="47"/>
      <c r="L512" s="10"/>
    </row>
    <row r="513" spans="11:12" ht="15.75" customHeight="1">
      <c r="K513" s="47"/>
      <c r="L513" s="10"/>
    </row>
    <row r="514" spans="11:12" ht="15.75" customHeight="1">
      <c r="K514" s="47"/>
      <c r="L514" s="10"/>
    </row>
    <row r="515" spans="11:12" ht="15.75" customHeight="1">
      <c r="K515" s="47"/>
      <c r="L515" s="10"/>
    </row>
    <row r="516" spans="11:12" ht="15.75" customHeight="1">
      <c r="K516" s="47"/>
      <c r="L516" s="10"/>
    </row>
    <row r="517" spans="11:12" ht="15.75" customHeight="1">
      <c r="K517" s="47"/>
      <c r="L517" s="10"/>
    </row>
    <row r="518" spans="11:12" ht="15.75" customHeight="1">
      <c r="K518" s="47"/>
      <c r="L518" s="10"/>
    </row>
    <row r="519" spans="11:12" ht="15.75" customHeight="1">
      <c r="K519" s="47"/>
      <c r="L519" s="10"/>
    </row>
    <row r="520" spans="11:12" ht="15.75" customHeight="1">
      <c r="K520" s="47"/>
      <c r="L520" s="10"/>
    </row>
    <row r="521" spans="11:12" ht="15.75" customHeight="1">
      <c r="K521" s="47"/>
      <c r="L521" s="10"/>
    </row>
    <row r="522" spans="11:12" ht="15.75" customHeight="1">
      <c r="K522" s="47"/>
      <c r="L522" s="10"/>
    </row>
    <row r="523" spans="11:12" ht="15.75" customHeight="1">
      <c r="K523" s="47"/>
      <c r="L523" s="10"/>
    </row>
    <row r="524" spans="11:12" ht="15.75" customHeight="1">
      <c r="K524" s="47"/>
      <c r="L524" s="10"/>
    </row>
    <row r="525" spans="11:12" ht="15.75" customHeight="1">
      <c r="K525" s="47"/>
      <c r="L525" s="10"/>
    </row>
    <row r="526" spans="11:12" ht="15.75" customHeight="1">
      <c r="K526" s="47"/>
      <c r="L526" s="10"/>
    </row>
    <row r="527" spans="11:12" ht="15.75" customHeight="1">
      <c r="K527" s="47"/>
      <c r="L527" s="10"/>
    </row>
    <row r="528" spans="11:12" ht="15.75" customHeight="1">
      <c r="K528" s="47"/>
      <c r="L528" s="10"/>
    </row>
    <row r="529" spans="11:12" ht="15.75" customHeight="1">
      <c r="K529" s="47"/>
      <c r="L529" s="10"/>
    </row>
    <row r="530" spans="11:12" ht="15.75" customHeight="1">
      <c r="K530" s="47"/>
      <c r="L530" s="10"/>
    </row>
    <row r="531" spans="11:12" ht="15.75" customHeight="1">
      <c r="K531" s="47"/>
      <c r="L531" s="10"/>
    </row>
    <row r="532" spans="11:12" ht="15.75" customHeight="1">
      <c r="K532" s="47"/>
      <c r="L532" s="10"/>
    </row>
    <row r="533" spans="11:12" ht="15.75" customHeight="1">
      <c r="K533" s="47"/>
      <c r="L533" s="10"/>
    </row>
    <row r="534" spans="11:12" ht="15.75" customHeight="1">
      <c r="K534" s="47"/>
      <c r="L534" s="10"/>
    </row>
    <row r="535" spans="11:12" ht="15.75" customHeight="1">
      <c r="K535" s="47"/>
      <c r="L535" s="10"/>
    </row>
    <row r="536" spans="11:12" ht="15.75" customHeight="1">
      <c r="K536" s="47"/>
      <c r="L536" s="10"/>
    </row>
    <row r="537" spans="11:12" ht="15.75" customHeight="1">
      <c r="K537" s="47"/>
      <c r="L537" s="10"/>
    </row>
    <row r="538" spans="11:12" ht="15.75" customHeight="1">
      <c r="K538" s="47"/>
      <c r="L538" s="10"/>
    </row>
    <row r="539" spans="11:12" ht="15.75" customHeight="1">
      <c r="K539" s="47"/>
      <c r="L539" s="10"/>
    </row>
    <row r="540" spans="11:12" ht="15.75" customHeight="1">
      <c r="K540" s="47"/>
      <c r="L540" s="10"/>
    </row>
    <row r="541" spans="11:12" ht="15.75" customHeight="1">
      <c r="K541" s="47"/>
      <c r="L541" s="10"/>
    </row>
    <row r="542" spans="11:12" ht="15.75" customHeight="1">
      <c r="K542" s="47"/>
      <c r="L542" s="10"/>
    </row>
    <row r="543" spans="11:12" ht="15.75" customHeight="1">
      <c r="K543" s="47"/>
      <c r="L543" s="10"/>
    </row>
    <row r="544" spans="11:12" ht="15.75" customHeight="1">
      <c r="K544" s="47"/>
      <c r="L544" s="10"/>
    </row>
    <row r="545" spans="11:12" ht="15.75" customHeight="1">
      <c r="K545" s="47"/>
      <c r="L545" s="10"/>
    </row>
    <row r="546" spans="11:12" ht="15.75" customHeight="1">
      <c r="K546" s="47"/>
      <c r="L546" s="10"/>
    </row>
    <row r="547" spans="11:12" ht="15.75" customHeight="1">
      <c r="K547" s="47"/>
      <c r="L547" s="10"/>
    </row>
    <row r="548" spans="11:12" ht="15.75" customHeight="1">
      <c r="K548" s="47"/>
      <c r="L548" s="10"/>
    </row>
    <row r="549" spans="11:12" ht="15.75" customHeight="1">
      <c r="K549" s="47"/>
      <c r="L549" s="10"/>
    </row>
    <row r="550" spans="11:12" ht="15.75" customHeight="1">
      <c r="K550" s="47"/>
      <c r="L550" s="10"/>
    </row>
    <row r="551" spans="11:12" ht="15.75" customHeight="1">
      <c r="K551" s="47"/>
      <c r="L551" s="10"/>
    </row>
    <row r="552" spans="11:12" ht="15.75" customHeight="1">
      <c r="K552" s="47"/>
      <c r="L552" s="10"/>
    </row>
    <row r="553" spans="11:12" ht="15.75" customHeight="1">
      <c r="K553" s="47"/>
      <c r="L553" s="10"/>
    </row>
    <row r="554" spans="11:12" ht="15.75" customHeight="1">
      <c r="K554" s="47"/>
      <c r="L554" s="10"/>
    </row>
    <row r="555" spans="11:12" ht="15.75" customHeight="1">
      <c r="K555" s="47"/>
      <c r="L555" s="10"/>
    </row>
    <row r="556" spans="11:12" ht="15.75" customHeight="1">
      <c r="K556" s="47"/>
      <c r="L556" s="10"/>
    </row>
    <row r="557" spans="11:12" ht="15.75" customHeight="1">
      <c r="K557" s="47"/>
      <c r="L557" s="10"/>
    </row>
    <row r="558" spans="11:12" ht="15.75" customHeight="1">
      <c r="K558" s="47"/>
      <c r="L558" s="10"/>
    </row>
    <row r="559" spans="11:12" ht="15.75" customHeight="1">
      <c r="K559" s="47"/>
      <c r="L559" s="10"/>
    </row>
    <row r="560" spans="11:12" ht="15.75" customHeight="1">
      <c r="K560" s="47"/>
      <c r="L560" s="10"/>
    </row>
    <row r="561" spans="11:12" ht="15.75" customHeight="1">
      <c r="K561" s="47"/>
      <c r="L561" s="10"/>
    </row>
    <row r="562" spans="11:12" ht="15.75" customHeight="1">
      <c r="K562" s="47"/>
      <c r="L562" s="10"/>
    </row>
    <row r="563" spans="11:12" ht="15.75" customHeight="1">
      <c r="K563" s="47"/>
      <c r="L563" s="10"/>
    </row>
    <row r="564" spans="11:12" ht="15.75" customHeight="1">
      <c r="K564" s="47"/>
      <c r="L564" s="10"/>
    </row>
    <row r="565" spans="11:12" ht="15.75" customHeight="1">
      <c r="K565" s="47"/>
      <c r="L565" s="10"/>
    </row>
    <row r="566" spans="11:12" ht="15.75" customHeight="1">
      <c r="K566" s="47"/>
      <c r="L566" s="10"/>
    </row>
    <row r="567" spans="11:12" ht="15.75" customHeight="1">
      <c r="K567" s="47"/>
      <c r="L567" s="10"/>
    </row>
    <row r="568" spans="11:12" ht="15.75" customHeight="1">
      <c r="K568" s="47"/>
      <c r="L568" s="10"/>
    </row>
    <row r="569" spans="11:12" ht="15.75" customHeight="1">
      <c r="K569" s="47"/>
      <c r="L569" s="10"/>
    </row>
    <row r="570" spans="11:12" ht="15.75" customHeight="1">
      <c r="K570" s="47"/>
      <c r="L570" s="10"/>
    </row>
    <row r="571" spans="11:12" ht="15.75" customHeight="1">
      <c r="K571" s="47"/>
      <c r="L571" s="10"/>
    </row>
    <row r="572" spans="11:12" ht="15.75" customHeight="1">
      <c r="K572" s="47"/>
      <c r="L572" s="10"/>
    </row>
    <row r="573" spans="11:12" ht="15.75" customHeight="1">
      <c r="K573" s="47"/>
      <c r="L573" s="10"/>
    </row>
    <row r="574" spans="11:12" ht="15.75" customHeight="1">
      <c r="K574" s="47"/>
      <c r="L574" s="10"/>
    </row>
    <row r="575" spans="11:12" ht="15.75" customHeight="1">
      <c r="K575" s="47"/>
      <c r="L575" s="10"/>
    </row>
    <row r="576" spans="11:12" ht="15.75" customHeight="1">
      <c r="K576" s="47"/>
      <c r="L576" s="10"/>
    </row>
    <row r="577" spans="11:12" ht="15.75" customHeight="1">
      <c r="K577" s="47"/>
      <c r="L577" s="10"/>
    </row>
    <row r="578" spans="11:12" ht="15.75" customHeight="1">
      <c r="K578" s="47"/>
      <c r="L578" s="10"/>
    </row>
    <row r="579" spans="11:12" ht="15.75" customHeight="1">
      <c r="K579" s="47"/>
      <c r="L579" s="10"/>
    </row>
    <row r="580" spans="11:12" ht="15.75" customHeight="1">
      <c r="K580" s="47"/>
      <c r="L580" s="10"/>
    </row>
    <row r="581" spans="11:12" ht="15.75" customHeight="1">
      <c r="K581" s="47"/>
      <c r="L581" s="10"/>
    </row>
    <row r="582" spans="11:12" ht="15.75" customHeight="1">
      <c r="K582" s="47"/>
      <c r="L582" s="10"/>
    </row>
    <row r="583" spans="11:12" ht="15.75" customHeight="1">
      <c r="K583" s="47"/>
      <c r="L583" s="10"/>
    </row>
    <row r="584" spans="11:12" ht="15.75" customHeight="1">
      <c r="K584" s="47"/>
      <c r="L584" s="10"/>
    </row>
    <row r="585" spans="11:12" ht="15.75" customHeight="1">
      <c r="K585" s="47"/>
      <c r="L585" s="10"/>
    </row>
    <row r="586" spans="11:12" ht="15.75" customHeight="1">
      <c r="K586" s="47"/>
      <c r="L586" s="10"/>
    </row>
    <row r="587" spans="11:12" ht="15.75" customHeight="1">
      <c r="K587" s="47"/>
      <c r="L587" s="10"/>
    </row>
    <row r="588" spans="11:12" ht="15.75" customHeight="1">
      <c r="K588" s="47"/>
      <c r="L588" s="10"/>
    </row>
    <row r="589" spans="11:12" ht="15.75" customHeight="1">
      <c r="K589" s="47"/>
      <c r="L589" s="10"/>
    </row>
    <row r="590" spans="11:12" ht="15.75" customHeight="1">
      <c r="K590" s="47"/>
      <c r="L590" s="10"/>
    </row>
    <row r="591" spans="11:12" ht="15.75" customHeight="1">
      <c r="K591" s="47"/>
      <c r="L591" s="10"/>
    </row>
    <row r="592" spans="11:12" ht="15.75" customHeight="1">
      <c r="K592" s="47"/>
      <c r="L592" s="10"/>
    </row>
    <row r="593" spans="11:12" ht="15.75" customHeight="1">
      <c r="K593" s="47"/>
      <c r="L593" s="10"/>
    </row>
    <row r="594" spans="11:12" ht="15.75" customHeight="1">
      <c r="K594" s="47"/>
      <c r="L594" s="10"/>
    </row>
    <row r="595" spans="11:12" ht="15.75" customHeight="1">
      <c r="K595" s="47"/>
      <c r="L595" s="10"/>
    </row>
    <row r="596" spans="11:12" ht="15.75" customHeight="1">
      <c r="K596" s="47"/>
      <c r="L596" s="10"/>
    </row>
    <row r="597" spans="11:12" ht="15.75" customHeight="1">
      <c r="K597" s="47"/>
      <c r="L597" s="10"/>
    </row>
    <row r="598" spans="11:12" ht="15.75" customHeight="1">
      <c r="K598" s="47"/>
      <c r="L598" s="10"/>
    </row>
    <row r="599" spans="11:12" ht="15.75" customHeight="1">
      <c r="K599" s="47"/>
      <c r="L599" s="10"/>
    </row>
    <row r="600" spans="11:12" ht="15.75" customHeight="1">
      <c r="K600" s="47"/>
      <c r="L600" s="10"/>
    </row>
    <row r="601" spans="11:12" ht="15.75" customHeight="1">
      <c r="K601" s="47"/>
      <c r="L601" s="10"/>
    </row>
    <row r="602" spans="11:12" ht="15.75" customHeight="1">
      <c r="K602" s="47"/>
      <c r="L602" s="10"/>
    </row>
    <row r="603" spans="11:12" ht="15.75" customHeight="1">
      <c r="K603" s="47"/>
      <c r="L603" s="10"/>
    </row>
    <row r="604" spans="11:12" ht="15.75" customHeight="1">
      <c r="K604" s="47"/>
      <c r="L604" s="10"/>
    </row>
    <row r="605" spans="11:12" ht="15.75" customHeight="1">
      <c r="K605" s="47"/>
      <c r="L605" s="10"/>
    </row>
    <row r="606" spans="11:12" ht="15.75" customHeight="1">
      <c r="K606" s="47"/>
      <c r="L606" s="10"/>
    </row>
    <row r="607" spans="11:12" ht="15.75" customHeight="1">
      <c r="K607" s="47"/>
      <c r="L607" s="10"/>
    </row>
    <row r="608" spans="11:12" ht="15.75" customHeight="1">
      <c r="K608" s="47"/>
      <c r="L608" s="10"/>
    </row>
    <row r="609" spans="11:12" ht="15.75" customHeight="1">
      <c r="K609" s="47"/>
      <c r="L609" s="10"/>
    </row>
    <row r="610" spans="11:12" ht="15.75" customHeight="1">
      <c r="K610" s="47"/>
      <c r="L610" s="10"/>
    </row>
    <row r="611" spans="11:12" ht="15.75" customHeight="1">
      <c r="K611" s="47"/>
      <c r="L611" s="10"/>
    </row>
    <row r="612" spans="11:12" ht="15.75" customHeight="1">
      <c r="K612" s="47"/>
      <c r="L612" s="10"/>
    </row>
    <row r="613" spans="11:12" ht="15.75" customHeight="1">
      <c r="K613" s="47"/>
      <c r="L613" s="10"/>
    </row>
    <row r="614" spans="11:12" ht="15.75" customHeight="1">
      <c r="K614" s="47"/>
      <c r="L614" s="10"/>
    </row>
    <row r="615" spans="11:12" ht="15.75" customHeight="1">
      <c r="K615" s="47"/>
      <c r="L615" s="10"/>
    </row>
    <row r="616" spans="11:12" ht="15.75" customHeight="1">
      <c r="K616" s="47"/>
      <c r="L616" s="10"/>
    </row>
    <row r="617" spans="11:12" ht="15.75" customHeight="1">
      <c r="K617" s="47"/>
      <c r="L617" s="10"/>
    </row>
    <row r="618" spans="11:12" ht="15.75" customHeight="1">
      <c r="K618" s="47"/>
      <c r="L618" s="10"/>
    </row>
    <row r="619" spans="11:12" ht="15.75" customHeight="1">
      <c r="K619" s="47"/>
      <c r="L619" s="10"/>
    </row>
    <row r="620" spans="11:12" ht="15.75" customHeight="1">
      <c r="K620" s="47"/>
      <c r="L620" s="10"/>
    </row>
    <row r="621" spans="11:12" ht="15.75" customHeight="1">
      <c r="K621" s="47"/>
      <c r="L621" s="10"/>
    </row>
    <row r="622" spans="11:12" ht="15.75" customHeight="1">
      <c r="K622" s="47"/>
      <c r="L622" s="10"/>
    </row>
    <row r="623" spans="11:12" ht="15.75" customHeight="1">
      <c r="K623" s="47"/>
      <c r="L623" s="10"/>
    </row>
    <row r="624" spans="11:12" ht="15.75" customHeight="1">
      <c r="K624" s="47"/>
      <c r="L624" s="10"/>
    </row>
    <row r="625" spans="11:12" ht="15.75" customHeight="1">
      <c r="K625" s="47"/>
      <c r="L625" s="10"/>
    </row>
    <row r="626" spans="11:12" ht="15.75" customHeight="1">
      <c r="K626" s="47"/>
      <c r="L626" s="10"/>
    </row>
    <row r="627" spans="11:12" ht="15.75" customHeight="1">
      <c r="K627" s="47"/>
      <c r="L627" s="10"/>
    </row>
    <row r="628" spans="11:12" ht="15.75" customHeight="1">
      <c r="K628" s="47"/>
      <c r="L628" s="10"/>
    </row>
    <row r="629" spans="11:12" ht="15.75" customHeight="1">
      <c r="K629" s="47"/>
      <c r="L629" s="10"/>
    </row>
    <row r="630" spans="11:12" ht="15.75" customHeight="1">
      <c r="K630" s="47"/>
      <c r="L630" s="10"/>
    </row>
    <row r="631" spans="11:12" ht="15.75" customHeight="1">
      <c r="K631" s="47"/>
      <c r="L631" s="10"/>
    </row>
    <row r="632" spans="11:12" ht="15.75" customHeight="1">
      <c r="K632" s="47"/>
      <c r="L632" s="10"/>
    </row>
    <row r="633" spans="11:12" ht="15.75" customHeight="1">
      <c r="K633" s="47"/>
      <c r="L633" s="10"/>
    </row>
    <row r="634" spans="11:12" ht="15.75" customHeight="1">
      <c r="K634" s="47"/>
      <c r="L634" s="10"/>
    </row>
    <row r="635" spans="11:12" ht="15.75" customHeight="1">
      <c r="K635" s="47"/>
      <c r="L635" s="10"/>
    </row>
    <row r="636" spans="11:12" ht="15.75" customHeight="1">
      <c r="K636" s="47"/>
      <c r="L636" s="10"/>
    </row>
    <row r="637" spans="11:12" ht="15.75" customHeight="1">
      <c r="K637" s="47"/>
      <c r="L637" s="10"/>
    </row>
    <row r="638" spans="11:12" ht="15.75" customHeight="1">
      <c r="K638" s="47"/>
      <c r="L638" s="10"/>
    </row>
    <row r="639" spans="11:12" ht="15.75" customHeight="1">
      <c r="K639" s="47"/>
      <c r="L639" s="10"/>
    </row>
    <row r="640" spans="11:12" ht="15.75" customHeight="1">
      <c r="K640" s="47"/>
      <c r="L640" s="10"/>
    </row>
    <row r="641" spans="11:12" ht="15.75" customHeight="1">
      <c r="K641" s="47"/>
      <c r="L641" s="10"/>
    </row>
    <row r="642" spans="11:12" ht="15.75" customHeight="1">
      <c r="K642" s="47"/>
      <c r="L642" s="10"/>
    </row>
    <row r="643" spans="11:12" ht="15.75" customHeight="1">
      <c r="K643" s="47"/>
      <c r="L643" s="10"/>
    </row>
    <row r="644" spans="11:12" ht="15.75" customHeight="1">
      <c r="K644" s="47"/>
      <c r="L644" s="10"/>
    </row>
    <row r="645" spans="11:12" ht="15.75" customHeight="1">
      <c r="K645" s="47"/>
      <c r="L645" s="10"/>
    </row>
    <row r="646" spans="11:12" ht="15.75" customHeight="1">
      <c r="K646" s="47"/>
      <c r="L646" s="10"/>
    </row>
    <row r="647" spans="11:12" ht="15.75" customHeight="1">
      <c r="K647" s="47"/>
      <c r="L647" s="10"/>
    </row>
    <row r="648" spans="11:12" ht="15.75" customHeight="1">
      <c r="K648" s="47"/>
      <c r="L648" s="10"/>
    </row>
    <row r="649" spans="11:12" ht="15.75" customHeight="1">
      <c r="K649" s="47"/>
      <c r="L649" s="10"/>
    </row>
    <row r="650" spans="11:12" ht="15.75" customHeight="1">
      <c r="K650" s="47"/>
      <c r="L650" s="10"/>
    </row>
    <row r="651" spans="11:12" ht="15.75" customHeight="1">
      <c r="K651" s="47"/>
      <c r="L651" s="10"/>
    </row>
    <row r="652" spans="11:12" ht="15.75" customHeight="1">
      <c r="K652" s="47"/>
      <c r="L652" s="10"/>
    </row>
    <row r="653" spans="11:12" ht="15.75" customHeight="1">
      <c r="K653" s="47"/>
      <c r="L653" s="10"/>
    </row>
    <row r="654" spans="11:12" ht="15.75" customHeight="1">
      <c r="K654" s="47"/>
      <c r="L654" s="10"/>
    </row>
    <row r="655" spans="11:12" ht="15.75" customHeight="1">
      <c r="K655" s="47"/>
      <c r="L655" s="10"/>
    </row>
    <row r="656" spans="11:12" ht="15.75" customHeight="1">
      <c r="K656" s="47"/>
      <c r="L656" s="10"/>
    </row>
    <row r="657" spans="11:12" ht="15.75" customHeight="1">
      <c r="K657" s="47"/>
      <c r="L657" s="10"/>
    </row>
    <row r="658" spans="11:12" ht="15.75" customHeight="1">
      <c r="K658" s="47"/>
      <c r="L658" s="10"/>
    </row>
    <row r="659" spans="11:12" ht="15.75" customHeight="1">
      <c r="K659" s="47"/>
      <c r="L659" s="10"/>
    </row>
    <row r="660" spans="11:12" ht="15.75" customHeight="1">
      <c r="K660" s="47"/>
      <c r="L660" s="10"/>
    </row>
    <row r="661" spans="11:12" ht="15.75" customHeight="1">
      <c r="K661" s="47"/>
      <c r="L661" s="10"/>
    </row>
    <row r="662" spans="11:12" ht="15.75" customHeight="1">
      <c r="K662" s="47"/>
      <c r="L662" s="10"/>
    </row>
    <row r="663" spans="11:12" ht="15.75" customHeight="1">
      <c r="K663" s="47"/>
      <c r="L663" s="10"/>
    </row>
    <row r="664" spans="11:12" ht="15.75" customHeight="1">
      <c r="K664" s="47"/>
      <c r="L664" s="10"/>
    </row>
    <row r="665" spans="11:12" ht="15.75" customHeight="1">
      <c r="K665" s="47"/>
      <c r="L665" s="10"/>
    </row>
    <row r="666" spans="11:12" ht="15.75" customHeight="1">
      <c r="K666" s="47"/>
      <c r="L666" s="10"/>
    </row>
    <row r="667" spans="11:12" ht="15.75" customHeight="1">
      <c r="K667" s="47"/>
      <c r="L667" s="10"/>
    </row>
    <row r="668" spans="11:12" ht="15.75" customHeight="1">
      <c r="K668" s="47"/>
      <c r="L668" s="10"/>
    </row>
    <row r="669" spans="11:12" ht="15.75" customHeight="1">
      <c r="K669" s="47"/>
      <c r="L669" s="10"/>
    </row>
    <row r="670" spans="11:12" ht="15.75" customHeight="1">
      <c r="K670" s="47"/>
      <c r="L670" s="10"/>
    </row>
    <row r="671" spans="11:12" ht="15.75" customHeight="1">
      <c r="K671" s="47"/>
      <c r="L671" s="10"/>
    </row>
    <row r="672" spans="11:12" ht="15.75" customHeight="1">
      <c r="K672" s="47"/>
      <c r="L672" s="10"/>
    </row>
    <row r="673" spans="11:12" ht="15.75" customHeight="1">
      <c r="K673" s="47"/>
      <c r="L673" s="10"/>
    </row>
    <row r="674" spans="11:12" ht="15.75" customHeight="1">
      <c r="K674" s="47"/>
      <c r="L674" s="10"/>
    </row>
    <row r="675" spans="11:12" ht="15.75" customHeight="1">
      <c r="K675" s="47"/>
      <c r="L675" s="10"/>
    </row>
    <row r="676" spans="11:12" ht="15.75" customHeight="1">
      <c r="K676" s="47"/>
      <c r="L676" s="10"/>
    </row>
    <row r="677" spans="11:12" ht="15.75" customHeight="1">
      <c r="K677" s="47"/>
      <c r="L677" s="10"/>
    </row>
    <row r="678" spans="11:12" ht="15.75" customHeight="1">
      <c r="K678" s="47"/>
      <c r="L678" s="10"/>
    </row>
    <row r="679" spans="11:12" ht="15.75" customHeight="1">
      <c r="K679" s="47"/>
      <c r="L679" s="10"/>
    </row>
    <row r="680" spans="11:12" ht="15.75" customHeight="1">
      <c r="K680" s="47"/>
      <c r="L680" s="10"/>
    </row>
    <row r="681" spans="11:12" ht="15.75" customHeight="1">
      <c r="K681" s="47"/>
      <c r="L681" s="10"/>
    </row>
    <row r="682" spans="11:12" ht="15.75" customHeight="1">
      <c r="K682" s="47"/>
      <c r="L682" s="10"/>
    </row>
    <row r="683" spans="11:12" ht="15.75" customHeight="1">
      <c r="K683" s="47"/>
      <c r="L683" s="10"/>
    </row>
    <row r="684" spans="11:12" ht="15.75" customHeight="1">
      <c r="K684" s="47"/>
      <c r="L684" s="10"/>
    </row>
    <row r="685" spans="11:12" ht="15.75" customHeight="1">
      <c r="K685" s="47"/>
      <c r="L685" s="10"/>
    </row>
    <row r="686" spans="11:12" ht="15.75" customHeight="1">
      <c r="K686" s="47"/>
      <c r="L686" s="10"/>
    </row>
    <row r="687" spans="11:12" ht="15.75" customHeight="1">
      <c r="K687" s="47"/>
      <c r="L687" s="10"/>
    </row>
    <row r="688" spans="11:12" ht="15.75" customHeight="1">
      <c r="K688" s="47"/>
      <c r="L688" s="10"/>
    </row>
    <row r="689" spans="11:12" ht="15.75" customHeight="1">
      <c r="K689" s="47"/>
      <c r="L689" s="10"/>
    </row>
    <row r="690" spans="11:12" ht="15.75" customHeight="1">
      <c r="K690" s="47"/>
      <c r="L690" s="10"/>
    </row>
    <row r="691" spans="11:12" ht="15.75" customHeight="1">
      <c r="K691" s="47"/>
      <c r="L691" s="10"/>
    </row>
    <row r="692" spans="11:12" ht="15.75" customHeight="1">
      <c r="K692" s="47"/>
      <c r="L692" s="10"/>
    </row>
    <row r="693" spans="11:12" ht="15.75" customHeight="1">
      <c r="K693" s="47"/>
      <c r="L693" s="10"/>
    </row>
    <row r="694" spans="11:12" ht="15.75" customHeight="1">
      <c r="K694" s="47"/>
      <c r="L694" s="10"/>
    </row>
    <row r="695" spans="11:12" ht="15.75" customHeight="1">
      <c r="K695" s="47"/>
      <c r="L695" s="10"/>
    </row>
    <row r="696" spans="11:12" ht="15.75" customHeight="1">
      <c r="K696" s="47"/>
      <c r="L696" s="10"/>
    </row>
    <row r="697" spans="11:12" ht="15.75" customHeight="1">
      <c r="K697" s="47"/>
      <c r="L697" s="10"/>
    </row>
    <row r="698" spans="11:12" ht="15.75" customHeight="1">
      <c r="K698" s="47"/>
      <c r="L698" s="10"/>
    </row>
    <row r="699" spans="11:12" ht="15.75" customHeight="1">
      <c r="K699" s="47"/>
      <c r="L699" s="10"/>
    </row>
    <row r="700" spans="11:12" ht="15.75" customHeight="1">
      <c r="K700" s="47"/>
      <c r="L700" s="10"/>
    </row>
    <row r="701" spans="11:12" ht="15.75" customHeight="1">
      <c r="K701" s="47"/>
      <c r="L701" s="10"/>
    </row>
    <row r="702" spans="11:12" ht="15.75" customHeight="1">
      <c r="K702" s="47"/>
      <c r="L702" s="10"/>
    </row>
    <row r="703" spans="11:12" ht="15.75" customHeight="1">
      <c r="K703" s="47"/>
      <c r="L703" s="10"/>
    </row>
    <row r="704" spans="11:12" ht="15.75" customHeight="1">
      <c r="K704" s="47"/>
      <c r="L704" s="10"/>
    </row>
    <row r="705" spans="11:12" ht="15.75" customHeight="1">
      <c r="K705" s="47"/>
      <c r="L705" s="10"/>
    </row>
    <row r="706" spans="11:12" ht="15.75" customHeight="1">
      <c r="K706" s="47"/>
      <c r="L706" s="10"/>
    </row>
    <row r="707" spans="11:12" ht="15.75" customHeight="1">
      <c r="K707" s="47"/>
      <c r="L707" s="10"/>
    </row>
    <row r="708" spans="11:12" ht="15.75" customHeight="1">
      <c r="K708" s="47"/>
      <c r="L708" s="10"/>
    </row>
    <row r="709" spans="11:12" ht="15.75" customHeight="1">
      <c r="K709" s="47"/>
      <c r="L709" s="10"/>
    </row>
    <row r="710" spans="11:12" ht="15.75" customHeight="1">
      <c r="K710" s="47"/>
      <c r="L710" s="10"/>
    </row>
    <row r="711" spans="11:12" ht="15.75" customHeight="1">
      <c r="K711" s="47"/>
      <c r="L711" s="10"/>
    </row>
    <row r="712" spans="11:12" ht="15.75" customHeight="1">
      <c r="K712" s="47"/>
      <c r="L712" s="10"/>
    </row>
    <row r="713" spans="11:12" ht="15.75" customHeight="1">
      <c r="K713" s="47"/>
      <c r="L713" s="10"/>
    </row>
    <row r="714" spans="11:12" ht="15.75" customHeight="1">
      <c r="K714" s="47"/>
      <c r="L714" s="10"/>
    </row>
    <row r="715" spans="11:12" ht="15.75" customHeight="1">
      <c r="K715" s="47"/>
      <c r="L715" s="10"/>
    </row>
    <row r="716" spans="11:12" ht="15.75" customHeight="1">
      <c r="K716" s="47"/>
      <c r="L716" s="10"/>
    </row>
    <row r="717" spans="11:12" ht="15.75" customHeight="1">
      <c r="K717" s="47"/>
      <c r="L717" s="10"/>
    </row>
    <row r="718" spans="11:12" ht="15.75" customHeight="1">
      <c r="K718" s="47"/>
      <c r="L718" s="10"/>
    </row>
    <row r="719" spans="11:12" ht="15.75" customHeight="1">
      <c r="K719" s="47"/>
      <c r="L719" s="10"/>
    </row>
    <row r="720" spans="11:12" ht="15.75" customHeight="1">
      <c r="K720" s="47"/>
      <c r="L720" s="10"/>
    </row>
    <row r="721" spans="11:12" ht="15.75" customHeight="1">
      <c r="K721" s="47"/>
      <c r="L721" s="10"/>
    </row>
    <row r="722" spans="11:12" ht="15.75" customHeight="1">
      <c r="K722" s="47"/>
      <c r="L722" s="10"/>
    </row>
    <row r="723" spans="11:12" ht="15.75" customHeight="1">
      <c r="K723" s="47"/>
      <c r="L723" s="10"/>
    </row>
    <row r="724" spans="11:12" ht="15.75" customHeight="1">
      <c r="K724" s="47"/>
      <c r="L724" s="10"/>
    </row>
    <row r="725" spans="11:12" ht="15.75" customHeight="1">
      <c r="K725" s="47"/>
      <c r="L725" s="10"/>
    </row>
    <row r="726" spans="11:12" ht="15.75" customHeight="1">
      <c r="K726" s="47"/>
      <c r="L726" s="10"/>
    </row>
    <row r="727" spans="11:12" ht="15.75" customHeight="1">
      <c r="K727" s="47"/>
      <c r="L727" s="10"/>
    </row>
    <row r="728" spans="11:12" ht="15.75" customHeight="1">
      <c r="K728" s="47"/>
      <c r="L728" s="10"/>
    </row>
    <row r="729" spans="11:12" ht="15.75" customHeight="1">
      <c r="K729" s="47"/>
      <c r="L729" s="10"/>
    </row>
    <row r="730" spans="11:12" ht="15.75" customHeight="1">
      <c r="K730" s="47"/>
      <c r="L730" s="10"/>
    </row>
    <row r="731" spans="11:12" ht="15.75" customHeight="1">
      <c r="K731" s="47"/>
      <c r="L731" s="10"/>
    </row>
    <row r="732" spans="11:12" ht="15.75" customHeight="1">
      <c r="K732" s="47"/>
      <c r="L732" s="10"/>
    </row>
    <row r="733" spans="11:12" ht="15.75" customHeight="1">
      <c r="K733" s="47"/>
      <c r="L733" s="10"/>
    </row>
    <row r="734" spans="11:12" ht="15.75" customHeight="1">
      <c r="K734" s="47"/>
      <c r="L734" s="10"/>
    </row>
    <row r="735" spans="11:12" ht="15.75" customHeight="1">
      <c r="K735" s="47"/>
      <c r="L735" s="10"/>
    </row>
    <row r="736" spans="11:12" ht="15.75" customHeight="1">
      <c r="K736" s="47"/>
      <c r="L736" s="10"/>
    </row>
    <row r="737" spans="11:12" ht="15.75" customHeight="1">
      <c r="K737" s="47"/>
      <c r="L737" s="10"/>
    </row>
    <row r="738" spans="11:12" ht="15.75" customHeight="1">
      <c r="K738" s="47"/>
      <c r="L738" s="10"/>
    </row>
    <row r="739" spans="11:12" ht="15.75" customHeight="1">
      <c r="K739" s="47"/>
      <c r="L739" s="10"/>
    </row>
    <row r="740" spans="11:12" ht="15.75" customHeight="1">
      <c r="K740" s="47"/>
      <c r="L740" s="10"/>
    </row>
    <row r="741" spans="11:12" ht="15.75" customHeight="1">
      <c r="K741" s="47"/>
      <c r="L741" s="10"/>
    </row>
    <row r="742" spans="11:12" ht="15.75" customHeight="1">
      <c r="K742" s="47"/>
      <c r="L742" s="10"/>
    </row>
    <row r="743" spans="11:12" ht="15.75" customHeight="1">
      <c r="K743" s="47"/>
      <c r="L743" s="10"/>
    </row>
    <row r="744" spans="11:12" ht="15.75" customHeight="1">
      <c r="K744" s="47"/>
      <c r="L744" s="10"/>
    </row>
    <row r="745" spans="11:12" ht="15.75" customHeight="1">
      <c r="K745" s="47"/>
      <c r="L745" s="10"/>
    </row>
    <row r="746" spans="11:12" ht="15.75" customHeight="1">
      <c r="K746" s="47"/>
      <c r="L746" s="10"/>
    </row>
    <row r="747" spans="11:12" ht="15.75" customHeight="1">
      <c r="K747" s="47"/>
      <c r="L747" s="10"/>
    </row>
    <row r="748" spans="11:12" ht="15.75" customHeight="1">
      <c r="K748" s="47"/>
      <c r="L748" s="10"/>
    </row>
    <row r="749" spans="11:12" ht="15.75" customHeight="1">
      <c r="K749" s="47"/>
      <c r="L749" s="10"/>
    </row>
    <row r="750" spans="11:12" ht="15.75" customHeight="1">
      <c r="K750" s="47"/>
      <c r="L750" s="10"/>
    </row>
    <row r="751" spans="11:12" ht="15.75" customHeight="1">
      <c r="K751" s="47"/>
      <c r="L751" s="10"/>
    </row>
    <row r="752" spans="11:12" ht="15.75" customHeight="1">
      <c r="K752" s="47"/>
      <c r="L752" s="10"/>
    </row>
    <row r="753" spans="11:12" ht="15.75" customHeight="1">
      <c r="K753" s="47"/>
      <c r="L753" s="10"/>
    </row>
    <row r="754" spans="11:12" ht="15.75" customHeight="1">
      <c r="K754" s="47"/>
      <c r="L754" s="10"/>
    </row>
    <row r="755" spans="11:12" ht="15.75" customHeight="1">
      <c r="K755" s="47"/>
      <c r="L755" s="10"/>
    </row>
    <row r="756" spans="11:12" ht="15.75" customHeight="1">
      <c r="K756" s="47"/>
      <c r="L756" s="10"/>
    </row>
    <row r="757" spans="11:12" ht="15.75" customHeight="1">
      <c r="K757" s="47"/>
      <c r="L757" s="10"/>
    </row>
    <row r="758" spans="11:12" ht="15.75" customHeight="1">
      <c r="K758" s="47"/>
      <c r="L758" s="10"/>
    </row>
    <row r="759" spans="11:12" ht="15.75" customHeight="1">
      <c r="K759" s="47"/>
      <c r="L759" s="10"/>
    </row>
    <row r="760" spans="11:12" ht="15.75" customHeight="1">
      <c r="K760" s="47"/>
      <c r="L760" s="10"/>
    </row>
    <row r="761" spans="11:12" ht="15.75" customHeight="1">
      <c r="K761" s="47"/>
      <c r="L761" s="10"/>
    </row>
    <row r="762" spans="11:12" ht="15.75" customHeight="1">
      <c r="K762" s="47"/>
      <c r="L762" s="10"/>
    </row>
    <row r="763" spans="11:12" ht="15.75" customHeight="1">
      <c r="K763" s="47"/>
      <c r="L763" s="10"/>
    </row>
    <row r="764" spans="11:12" ht="15.75" customHeight="1">
      <c r="K764" s="47"/>
      <c r="L764" s="10"/>
    </row>
    <row r="765" spans="11:12" ht="15.75" customHeight="1">
      <c r="K765" s="47"/>
      <c r="L765" s="10"/>
    </row>
    <row r="766" spans="11:12" ht="15.75" customHeight="1">
      <c r="K766" s="47"/>
      <c r="L766" s="10"/>
    </row>
    <row r="767" spans="11:12" ht="15.75" customHeight="1">
      <c r="K767" s="47"/>
      <c r="L767" s="10"/>
    </row>
    <row r="768" spans="11:12" ht="15.75" customHeight="1">
      <c r="K768" s="47"/>
      <c r="L768" s="10"/>
    </row>
    <row r="769" spans="11:12" ht="15.75" customHeight="1">
      <c r="K769" s="47"/>
      <c r="L769" s="10"/>
    </row>
    <row r="770" spans="11:12" ht="15.75" customHeight="1">
      <c r="K770" s="47"/>
      <c r="L770" s="10"/>
    </row>
    <row r="771" spans="11:12" ht="15.75" customHeight="1">
      <c r="K771" s="47"/>
      <c r="L771" s="10"/>
    </row>
    <row r="772" spans="11:12" ht="15.75" customHeight="1">
      <c r="K772" s="47"/>
      <c r="L772" s="10"/>
    </row>
    <row r="773" spans="11:12" ht="15.75" customHeight="1">
      <c r="K773" s="47"/>
      <c r="L773" s="10"/>
    </row>
    <row r="774" spans="11:12" ht="15.75" customHeight="1">
      <c r="K774" s="47"/>
      <c r="L774" s="10"/>
    </row>
    <row r="775" spans="11:12" ht="15.75" customHeight="1">
      <c r="K775" s="47"/>
      <c r="L775" s="10"/>
    </row>
    <row r="776" spans="11:12" ht="15.75" customHeight="1">
      <c r="K776" s="47"/>
      <c r="L776" s="10"/>
    </row>
    <row r="777" spans="11:12" ht="15.75" customHeight="1">
      <c r="K777" s="47"/>
      <c r="L777" s="10"/>
    </row>
    <row r="778" spans="11:12" ht="15.75" customHeight="1">
      <c r="K778" s="47"/>
      <c r="L778" s="10"/>
    </row>
    <row r="779" spans="11:12" ht="15.75" customHeight="1">
      <c r="K779" s="47"/>
      <c r="L779" s="10"/>
    </row>
    <row r="780" spans="11:12" ht="15.75" customHeight="1">
      <c r="K780" s="47"/>
      <c r="L780" s="10"/>
    </row>
    <row r="781" spans="11:12" ht="15.75" customHeight="1">
      <c r="K781" s="47"/>
      <c r="L781" s="10"/>
    </row>
    <row r="782" spans="11:12" ht="15.75" customHeight="1">
      <c r="K782" s="47"/>
      <c r="L782" s="10"/>
    </row>
    <row r="783" spans="11:12" ht="15.75" customHeight="1">
      <c r="K783" s="47"/>
      <c r="L783" s="10"/>
    </row>
    <row r="784" spans="11:12" ht="15.75" customHeight="1">
      <c r="K784" s="47"/>
      <c r="L784" s="10"/>
    </row>
    <row r="785" spans="11:12" ht="15.75" customHeight="1">
      <c r="K785" s="47"/>
      <c r="L785" s="10"/>
    </row>
    <row r="786" spans="11:12" ht="15.75" customHeight="1">
      <c r="K786" s="47"/>
      <c r="L786" s="10"/>
    </row>
    <row r="787" spans="11:12" ht="15.75" customHeight="1">
      <c r="K787" s="47"/>
      <c r="L787" s="10"/>
    </row>
    <row r="788" spans="11:12" ht="15.75" customHeight="1">
      <c r="K788" s="47"/>
      <c r="L788" s="10"/>
    </row>
    <row r="789" spans="11:12" ht="15.75" customHeight="1">
      <c r="K789" s="47"/>
      <c r="L789" s="10"/>
    </row>
    <row r="790" spans="11:12" ht="15.75" customHeight="1">
      <c r="K790" s="47"/>
      <c r="L790" s="10"/>
    </row>
    <row r="791" spans="11:12" ht="15.75" customHeight="1">
      <c r="K791" s="47"/>
      <c r="L791" s="10"/>
    </row>
    <row r="792" spans="11:12" ht="15.75" customHeight="1">
      <c r="K792" s="47"/>
      <c r="L792" s="10"/>
    </row>
    <row r="793" spans="11:12" ht="15.75" customHeight="1">
      <c r="K793" s="47"/>
      <c r="L793" s="10"/>
    </row>
    <row r="794" spans="11:12" ht="15.75" customHeight="1">
      <c r="K794" s="47"/>
      <c r="L794" s="10"/>
    </row>
    <row r="795" spans="11:12" ht="15.75" customHeight="1">
      <c r="K795" s="47"/>
      <c r="L795" s="10"/>
    </row>
    <row r="796" spans="11:12" ht="15.75" customHeight="1">
      <c r="K796" s="47"/>
      <c r="L796" s="10"/>
    </row>
    <row r="797" spans="11:12" ht="15.75" customHeight="1">
      <c r="K797" s="47"/>
      <c r="L797" s="10"/>
    </row>
    <row r="798" spans="11:12" ht="15.75" customHeight="1">
      <c r="K798" s="47"/>
      <c r="L798" s="10"/>
    </row>
    <row r="799" spans="11:12" ht="15.75" customHeight="1">
      <c r="K799" s="47"/>
      <c r="L799" s="10"/>
    </row>
    <row r="800" spans="11:12" ht="15.75" customHeight="1">
      <c r="K800" s="47"/>
      <c r="L800" s="10"/>
    </row>
    <row r="801" spans="11:12" ht="15.75" customHeight="1">
      <c r="K801" s="47"/>
      <c r="L801" s="10"/>
    </row>
    <row r="802" spans="11:12" ht="15.75" customHeight="1">
      <c r="K802" s="47"/>
      <c r="L802" s="10"/>
    </row>
    <row r="803" spans="11:12" ht="15.75" customHeight="1">
      <c r="K803" s="47"/>
      <c r="L803" s="10"/>
    </row>
    <row r="804" spans="11:12" ht="15.75" customHeight="1">
      <c r="K804" s="47"/>
      <c r="L804" s="10"/>
    </row>
    <row r="805" spans="11:12" ht="15.75" customHeight="1">
      <c r="K805" s="47"/>
      <c r="L805" s="10"/>
    </row>
    <row r="806" spans="11:12" ht="15.75" customHeight="1">
      <c r="K806" s="47"/>
      <c r="L806" s="10"/>
    </row>
    <row r="807" spans="11:12" ht="15.75" customHeight="1">
      <c r="K807" s="47"/>
      <c r="L807" s="10"/>
    </row>
    <row r="808" spans="11:12" ht="15.75" customHeight="1">
      <c r="K808" s="47"/>
      <c r="L808" s="10"/>
    </row>
    <row r="809" spans="11:12" ht="15.75" customHeight="1">
      <c r="K809" s="47"/>
      <c r="L809" s="10"/>
    </row>
    <row r="810" spans="11:12" ht="15.75" customHeight="1">
      <c r="K810" s="47"/>
      <c r="L810" s="10"/>
    </row>
    <row r="811" spans="11:12" ht="15.75" customHeight="1">
      <c r="K811" s="47"/>
      <c r="L811" s="10"/>
    </row>
    <row r="812" spans="11:12" ht="15.75" customHeight="1">
      <c r="K812" s="47"/>
      <c r="L812" s="10"/>
    </row>
    <row r="813" spans="11:12" ht="15.75" customHeight="1">
      <c r="K813" s="47"/>
      <c r="L813" s="10"/>
    </row>
    <row r="814" spans="11:12" ht="15.75" customHeight="1">
      <c r="K814" s="47"/>
      <c r="L814" s="10"/>
    </row>
    <row r="815" spans="11:12" ht="15.75" customHeight="1">
      <c r="K815" s="47"/>
      <c r="L815" s="10"/>
    </row>
    <row r="816" spans="11:12" ht="15.75" customHeight="1">
      <c r="K816" s="47"/>
      <c r="L816" s="10"/>
    </row>
    <row r="817" spans="11:12" ht="15.75" customHeight="1">
      <c r="K817" s="47"/>
      <c r="L817" s="10"/>
    </row>
    <row r="818" spans="11:12" ht="15.75" customHeight="1">
      <c r="K818" s="47"/>
      <c r="L818" s="10"/>
    </row>
    <row r="819" spans="11:12" ht="15.75" customHeight="1">
      <c r="K819" s="47"/>
      <c r="L819" s="10"/>
    </row>
    <row r="820" spans="11:12" ht="15.75" customHeight="1">
      <c r="K820" s="47"/>
      <c r="L820" s="10"/>
    </row>
    <row r="821" spans="11:12" ht="15.75" customHeight="1">
      <c r="K821" s="47"/>
      <c r="L821" s="10"/>
    </row>
    <row r="822" spans="11:12" ht="15.75" customHeight="1">
      <c r="K822" s="47"/>
      <c r="L822" s="10"/>
    </row>
    <row r="823" spans="11:12" ht="15.75" customHeight="1">
      <c r="K823" s="47"/>
      <c r="L823" s="10"/>
    </row>
    <row r="824" spans="11:12" ht="15.75" customHeight="1">
      <c r="K824" s="47"/>
      <c r="L824" s="10"/>
    </row>
    <row r="825" spans="11:12" ht="15.75" customHeight="1">
      <c r="K825" s="47"/>
      <c r="L825" s="10"/>
    </row>
    <row r="826" spans="11:12" ht="15.75" customHeight="1">
      <c r="K826" s="47"/>
      <c r="L826" s="10"/>
    </row>
    <row r="827" spans="11:12" ht="15.75" customHeight="1">
      <c r="K827" s="47"/>
      <c r="L827" s="10"/>
    </row>
    <row r="828" spans="11:12" ht="15.75" customHeight="1">
      <c r="K828" s="47"/>
      <c r="L828" s="10"/>
    </row>
    <row r="829" spans="11:12" ht="15.75" customHeight="1">
      <c r="K829" s="47"/>
      <c r="L829" s="10"/>
    </row>
    <row r="830" spans="11:12" ht="15.75" customHeight="1">
      <c r="K830" s="47"/>
      <c r="L830" s="10"/>
    </row>
    <row r="831" spans="11:12" ht="15.75" customHeight="1">
      <c r="K831" s="47"/>
      <c r="L831" s="10"/>
    </row>
    <row r="832" spans="11:12" ht="15.75" customHeight="1">
      <c r="K832" s="47"/>
      <c r="L832" s="10"/>
    </row>
    <row r="833" spans="11:12" ht="15.75" customHeight="1">
      <c r="K833" s="47"/>
      <c r="L833" s="10"/>
    </row>
    <row r="834" spans="11:12" ht="15.75" customHeight="1">
      <c r="K834" s="47"/>
      <c r="L834" s="10"/>
    </row>
    <row r="835" spans="11:12" ht="15.75" customHeight="1">
      <c r="K835" s="47"/>
      <c r="L835" s="10"/>
    </row>
    <row r="836" spans="11:12" ht="15.75" customHeight="1">
      <c r="K836" s="47"/>
      <c r="L836" s="10"/>
    </row>
    <row r="837" spans="11:12" ht="15.75" customHeight="1">
      <c r="K837" s="47"/>
      <c r="L837" s="10"/>
    </row>
    <row r="838" spans="11:12" ht="15.75" customHeight="1">
      <c r="K838" s="47"/>
      <c r="L838" s="10"/>
    </row>
    <row r="839" spans="11:12" ht="15.75" customHeight="1">
      <c r="K839" s="47"/>
      <c r="L839" s="10"/>
    </row>
    <row r="840" spans="11:12" ht="15.75" customHeight="1">
      <c r="K840" s="47"/>
      <c r="L840" s="10"/>
    </row>
    <row r="841" spans="11:12" ht="15.75" customHeight="1">
      <c r="K841" s="47"/>
      <c r="L841" s="10"/>
    </row>
    <row r="842" spans="11:12" ht="15.75" customHeight="1">
      <c r="K842" s="47"/>
      <c r="L842" s="10"/>
    </row>
    <row r="843" spans="11:12" ht="15.75" customHeight="1">
      <c r="K843" s="47"/>
      <c r="L843" s="10"/>
    </row>
    <row r="844" spans="11:12" ht="15.75" customHeight="1">
      <c r="K844" s="47"/>
      <c r="L844" s="10"/>
    </row>
    <row r="845" spans="11:12" ht="15.75" customHeight="1">
      <c r="K845" s="47"/>
      <c r="L845" s="10"/>
    </row>
    <row r="846" spans="11:12" ht="15.75" customHeight="1">
      <c r="K846" s="47"/>
      <c r="L846" s="10"/>
    </row>
    <row r="847" spans="11:12" ht="15.75" customHeight="1">
      <c r="K847" s="47"/>
      <c r="L847" s="10"/>
    </row>
    <row r="848" spans="11:12" ht="15.75" customHeight="1">
      <c r="K848" s="47"/>
      <c r="L848" s="10"/>
    </row>
    <row r="849" spans="11:12" ht="15.75" customHeight="1">
      <c r="K849" s="47"/>
      <c r="L849" s="10"/>
    </row>
    <row r="850" spans="11:12" ht="15.75" customHeight="1">
      <c r="K850" s="47"/>
      <c r="L850" s="10"/>
    </row>
    <row r="851" spans="11:12" ht="15.75" customHeight="1">
      <c r="K851" s="47"/>
      <c r="L851" s="10"/>
    </row>
    <row r="852" spans="11:12" ht="15.75" customHeight="1">
      <c r="K852" s="47"/>
      <c r="L852" s="10"/>
    </row>
    <row r="853" spans="11:12" ht="15.75" customHeight="1">
      <c r="K853" s="47"/>
      <c r="L853" s="10"/>
    </row>
    <row r="854" spans="11:12" ht="15.75" customHeight="1">
      <c r="K854" s="47"/>
      <c r="L854" s="10"/>
    </row>
    <row r="855" spans="11:12" ht="15.75" customHeight="1">
      <c r="K855" s="47"/>
      <c r="L855" s="10"/>
    </row>
    <row r="856" spans="11:12" ht="15.75" customHeight="1">
      <c r="K856" s="47"/>
      <c r="L856" s="10"/>
    </row>
    <row r="857" spans="11:12" ht="15.75" customHeight="1">
      <c r="K857" s="47"/>
      <c r="L857" s="10"/>
    </row>
    <row r="858" spans="11:12" ht="15.75" customHeight="1">
      <c r="K858" s="47"/>
      <c r="L858" s="10"/>
    </row>
    <row r="859" spans="11:12" ht="15.75" customHeight="1">
      <c r="K859" s="47"/>
      <c r="L859" s="10"/>
    </row>
    <row r="860" spans="11:12" ht="15.75" customHeight="1">
      <c r="K860" s="47"/>
      <c r="L860" s="10"/>
    </row>
    <row r="861" spans="11:12" ht="15.75" customHeight="1">
      <c r="K861" s="47"/>
      <c r="L861" s="10"/>
    </row>
    <row r="862" spans="11:12" ht="15.75" customHeight="1">
      <c r="K862" s="47"/>
      <c r="L862" s="10"/>
    </row>
    <row r="863" spans="11:12" ht="15.75" customHeight="1">
      <c r="K863" s="47"/>
      <c r="L863" s="10"/>
    </row>
    <row r="864" spans="11:12" ht="15.75" customHeight="1">
      <c r="K864" s="47"/>
      <c r="L864" s="10"/>
    </row>
    <row r="865" spans="11:12" ht="15.75" customHeight="1">
      <c r="K865" s="47"/>
      <c r="L865" s="10"/>
    </row>
    <row r="866" spans="11:12" ht="15.75" customHeight="1">
      <c r="K866" s="47"/>
      <c r="L866" s="10"/>
    </row>
    <row r="867" spans="11:12" ht="15.75" customHeight="1">
      <c r="K867" s="47"/>
      <c r="L867" s="10"/>
    </row>
    <row r="868" spans="11:12" ht="15.75" customHeight="1">
      <c r="K868" s="47"/>
      <c r="L868" s="10"/>
    </row>
    <row r="869" spans="11:12" ht="15.75" customHeight="1">
      <c r="K869" s="47"/>
      <c r="L869" s="10"/>
    </row>
    <row r="870" spans="11:12" ht="15.75" customHeight="1">
      <c r="K870" s="47"/>
      <c r="L870" s="10"/>
    </row>
    <row r="871" spans="11:12" ht="15.75" customHeight="1">
      <c r="K871" s="47"/>
      <c r="L871" s="10"/>
    </row>
    <row r="872" spans="11:12" ht="15.75" customHeight="1">
      <c r="K872" s="47"/>
      <c r="L872" s="10"/>
    </row>
    <row r="873" spans="11:12" ht="15.75" customHeight="1">
      <c r="K873" s="47"/>
      <c r="L873" s="10"/>
    </row>
    <row r="874" spans="11:12" ht="15.75" customHeight="1">
      <c r="K874" s="47"/>
      <c r="L874" s="10"/>
    </row>
    <row r="875" spans="11:12" ht="15.75" customHeight="1">
      <c r="K875" s="47"/>
      <c r="L875" s="10"/>
    </row>
    <row r="876" spans="11:12" ht="15.75" customHeight="1">
      <c r="K876" s="47"/>
      <c r="L876" s="10"/>
    </row>
    <row r="877" spans="11:12" ht="15.75" customHeight="1">
      <c r="K877" s="47"/>
      <c r="L877" s="10"/>
    </row>
    <row r="878" spans="11:12" ht="15.75" customHeight="1">
      <c r="K878" s="47"/>
      <c r="L878" s="10"/>
    </row>
    <row r="879" spans="11:12" ht="15.75" customHeight="1">
      <c r="K879" s="47"/>
      <c r="L879" s="10"/>
    </row>
    <row r="880" spans="11:12" ht="15.75" customHeight="1">
      <c r="K880" s="47"/>
      <c r="L880" s="10"/>
    </row>
    <row r="881" spans="11:12" ht="15.75" customHeight="1">
      <c r="K881" s="47"/>
      <c r="L881" s="10"/>
    </row>
    <row r="882" spans="11:12" ht="15.75" customHeight="1">
      <c r="K882" s="47"/>
      <c r="L882" s="10"/>
    </row>
    <row r="883" spans="11:12" ht="15.75" customHeight="1">
      <c r="K883" s="47"/>
      <c r="L883" s="10"/>
    </row>
    <row r="884" spans="11:12" ht="15.75" customHeight="1">
      <c r="K884" s="47"/>
      <c r="L884" s="10"/>
    </row>
    <row r="885" spans="11:12" ht="15.75" customHeight="1">
      <c r="K885" s="47"/>
      <c r="L885" s="10"/>
    </row>
    <row r="886" spans="11:12" ht="15.75" customHeight="1">
      <c r="K886" s="47"/>
      <c r="L886" s="10"/>
    </row>
    <row r="887" spans="11:12" ht="15.75" customHeight="1">
      <c r="K887" s="47"/>
      <c r="L887" s="10"/>
    </row>
    <row r="888" spans="11:12" ht="15.75" customHeight="1">
      <c r="K888" s="47"/>
      <c r="L888" s="10"/>
    </row>
    <row r="889" spans="11:12" ht="15.75" customHeight="1">
      <c r="K889" s="47"/>
      <c r="L889" s="10"/>
    </row>
    <row r="890" spans="11:12" ht="15.75" customHeight="1">
      <c r="K890" s="47"/>
      <c r="L890" s="10"/>
    </row>
    <row r="891" spans="11:12" ht="15.75" customHeight="1">
      <c r="K891" s="47"/>
      <c r="L891" s="10"/>
    </row>
    <row r="892" spans="11:12" ht="15.75" customHeight="1">
      <c r="K892" s="47"/>
      <c r="L892" s="10"/>
    </row>
    <row r="893" spans="11:12" ht="15.75" customHeight="1">
      <c r="K893" s="47"/>
      <c r="L893" s="10"/>
    </row>
    <row r="894" spans="11:12" ht="15.75" customHeight="1">
      <c r="K894" s="47"/>
      <c r="L894" s="10"/>
    </row>
    <row r="895" spans="11:12" ht="15.75" customHeight="1">
      <c r="K895" s="47"/>
      <c r="L895" s="10"/>
    </row>
    <row r="896" spans="11:12" ht="15.75" customHeight="1">
      <c r="K896" s="47"/>
      <c r="L896" s="10"/>
    </row>
    <row r="897" spans="11:12" ht="15.75" customHeight="1">
      <c r="K897" s="47"/>
      <c r="L897" s="10"/>
    </row>
    <row r="898" spans="11:12" ht="15.75" customHeight="1">
      <c r="K898" s="47"/>
      <c r="L898" s="10"/>
    </row>
    <row r="899" spans="11:12" ht="15.75" customHeight="1">
      <c r="K899" s="47"/>
      <c r="L899" s="10"/>
    </row>
    <row r="900" spans="11:12" ht="15.75" customHeight="1">
      <c r="K900" s="47"/>
      <c r="L900" s="10"/>
    </row>
    <row r="901" spans="11:12" ht="15.75" customHeight="1">
      <c r="K901" s="47"/>
      <c r="L901" s="10"/>
    </row>
    <row r="902" spans="11:12" ht="15.75" customHeight="1">
      <c r="K902" s="47"/>
      <c r="L902" s="10"/>
    </row>
    <row r="903" spans="11:12" ht="15.75" customHeight="1">
      <c r="K903" s="47"/>
      <c r="L903" s="10"/>
    </row>
    <row r="904" spans="11:12" ht="15.75" customHeight="1">
      <c r="K904" s="47"/>
      <c r="L904" s="10"/>
    </row>
    <row r="905" spans="11:12" ht="15.75" customHeight="1">
      <c r="K905" s="47"/>
      <c r="L905" s="10"/>
    </row>
    <row r="906" spans="11:12" ht="15.75" customHeight="1">
      <c r="K906" s="47"/>
      <c r="L906" s="10"/>
    </row>
    <row r="907" spans="11:12" ht="15.75" customHeight="1">
      <c r="K907" s="47"/>
      <c r="L907" s="10"/>
    </row>
    <row r="908" spans="11:12" ht="15.75" customHeight="1">
      <c r="K908" s="47"/>
      <c r="L908" s="10"/>
    </row>
    <row r="909" spans="11:12" ht="15.75" customHeight="1">
      <c r="K909" s="47"/>
      <c r="L909" s="10"/>
    </row>
    <row r="910" spans="11:12" ht="15.75" customHeight="1">
      <c r="K910" s="47"/>
      <c r="L910" s="10"/>
    </row>
    <row r="911" spans="11:12" ht="15.75" customHeight="1">
      <c r="K911" s="47"/>
      <c r="L911" s="10"/>
    </row>
    <row r="912" spans="11:12" ht="15.75" customHeight="1">
      <c r="K912" s="47"/>
      <c r="L912" s="10"/>
    </row>
    <row r="913" spans="11:12" ht="15.75" customHeight="1">
      <c r="K913" s="47"/>
      <c r="L913" s="10"/>
    </row>
    <row r="914" spans="11:12" ht="15.75" customHeight="1">
      <c r="K914" s="47"/>
      <c r="L914" s="10"/>
    </row>
    <row r="915" spans="11:12" ht="15.75" customHeight="1">
      <c r="K915" s="47"/>
      <c r="L915" s="10"/>
    </row>
    <row r="916" spans="11:12" ht="15.75" customHeight="1">
      <c r="K916" s="47"/>
      <c r="L916" s="10"/>
    </row>
    <row r="917" spans="11:12" ht="15.75" customHeight="1">
      <c r="K917" s="47"/>
      <c r="L917" s="10"/>
    </row>
    <row r="918" spans="11:12" ht="15.75" customHeight="1">
      <c r="K918" s="47"/>
      <c r="L918" s="10"/>
    </row>
    <row r="919" spans="11:12" ht="15.75" customHeight="1">
      <c r="K919" s="47"/>
      <c r="L919" s="10"/>
    </row>
    <row r="920" spans="11:12" ht="15.75" customHeight="1">
      <c r="K920" s="47"/>
      <c r="L920" s="10"/>
    </row>
    <row r="921" spans="11:12" ht="15.75" customHeight="1">
      <c r="K921" s="47"/>
      <c r="L921" s="10"/>
    </row>
    <row r="922" spans="11:12" ht="15.75" customHeight="1">
      <c r="K922" s="47"/>
      <c r="L922" s="10"/>
    </row>
    <row r="923" spans="11:12" ht="15.75" customHeight="1">
      <c r="K923" s="47"/>
      <c r="L923" s="10"/>
    </row>
    <row r="924" spans="11:12" ht="15.75" customHeight="1">
      <c r="K924" s="47"/>
      <c r="L924" s="10"/>
    </row>
    <row r="925" spans="11:12" ht="15.75" customHeight="1">
      <c r="K925" s="47"/>
      <c r="L925" s="10"/>
    </row>
    <row r="926" spans="11:12" ht="15.75" customHeight="1">
      <c r="K926" s="47"/>
      <c r="L926" s="10"/>
    </row>
    <row r="927" spans="11:12" ht="15.75" customHeight="1">
      <c r="K927" s="47"/>
      <c r="L927" s="10"/>
    </row>
    <row r="928" spans="11:12" ht="15.75" customHeight="1">
      <c r="K928" s="47"/>
      <c r="L928" s="10"/>
    </row>
    <row r="929" spans="11:12" ht="15.75" customHeight="1">
      <c r="K929" s="47"/>
      <c r="L929" s="10"/>
    </row>
    <row r="930" spans="11:12" ht="15.75" customHeight="1">
      <c r="K930" s="47"/>
      <c r="L930" s="10"/>
    </row>
    <row r="931" spans="11:12" ht="15.75" customHeight="1">
      <c r="K931" s="47"/>
      <c r="L931" s="10"/>
    </row>
    <row r="932" spans="11:12" ht="15.75" customHeight="1">
      <c r="K932" s="47"/>
      <c r="L932" s="10"/>
    </row>
    <row r="933" spans="11:12" ht="15.75" customHeight="1">
      <c r="K933" s="47"/>
      <c r="L933" s="10"/>
    </row>
    <row r="934" spans="11:12" ht="15.75" customHeight="1">
      <c r="K934" s="47"/>
      <c r="L934" s="10"/>
    </row>
    <row r="935" spans="11:12" ht="15.75" customHeight="1">
      <c r="K935" s="47"/>
      <c r="L935" s="10"/>
    </row>
    <row r="936" spans="11:12" ht="15.75" customHeight="1">
      <c r="K936" s="47"/>
      <c r="L936" s="10"/>
    </row>
    <row r="937" spans="11:12" ht="15.75" customHeight="1">
      <c r="K937" s="47"/>
      <c r="L937" s="10"/>
    </row>
    <row r="938" spans="11:12" ht="15.75" customHeight="1">
      <c r="K938" s="47"/>
      <c r="L938" s="10"/>
    </row>
    <row r="939" spans="11:12" ht="15.75" customHeight="1">
      <c r="K939" s="47"/>
      <c r="L939" s="10"/>
    </row>
    <row r="940" spans="11:12" ht="15.75" customHeight="1">
      <c r="K940" s="47"/>
      <c r="L940" s="10"/>
    </row>
    <row r="941" spans="11:12" ht="15.75" customHeight="1">
      <c r="K941" s="47"/>
      <c r="L941" s="10"/>
    </row>
    <row r="942" spans="11:12" ht="15.75" customHeight="1">
      <c r="K942" s="47"/>
      <c r="L942" s="10"/>
    </row>
    <row r="943" spans="11:12" ht="15.75" customHeight="1">
      <c r="K943" s="47"/>
      <c r="L943" s="10"/>
    </row>
    <row r="944" spans="11:12" ht="15.75" customHeight="1">
      <c r="K944" s="47"/>
      <c r="L944" s="10"/>
    </row>
    <row r="945" spans="11:12" ht="15.75" customHeight="1">
      <c r="K945" s="47"/>
      <c r="L945" s="10"/>
    </row>
    <row r="946" spans="11:12" ht="15.75" customHeight="1">
      <c r="K946" s="47"/>
      <c r="L946" s="10"/>
    </row>
    <row r="947" spans="11:12" ht="15.75" customHeight="1">
      <c r="K947" s="47"/>
      <c r="L947" s="10"/>
    </row>
    <row r="948" spans="11:12" ht="15.75" customHeight="1">
      <c r="K948" s="47"/>
      <c r="L948" s="10"/>
    </row>
    <row r="949" spans="11:12" ht="15.75" customHeight="1">
      <c r="K949" s="47"/>
      <c r="L949" s="10"/>
    </row>
    <row r="950" spans="11:12" ht="15.75" customHeight="1">
      <c r="K950" s="47"/>
      <c r="L950" s="10"/>
    </row>
    <row r="951" spans="11:12" ht="15.75" customHeight="1">
      <c r="K951" s="47"/>
      <c r="L951" s="10"/>
    </row>
    <row r="952" spans="11:12" ht="15.75" customHeight="1">
      <c r="K952" s="47"/>
      <c r="L952" s="10"/>
    </row>
    <row r="953" spans="11:12" ht="15.75" customHeight="1">
      <c r="K953" s="47"/>
      <c r="L953" s="10"/>
    </row>
    <row r="954" spans="11:12" ht="15.75" customHeight="1">
      <c r="K954" s="47"/>
      <c r="L954" s="10"/>
    </row>
    <row r="955" spans="11:12" ht="15.75" customHeight="1">
      <c r="K955" s="47"/>
      <c r="L955" s="10"/>
    </row>
    <row r="956" spans="11:12" ht="15.75" customHeight="1">
      <c r="K956" s="47"/>
      <c r="L956" s="10"/>
    </row>
    <row r="957" spans="11:12" ht="15.75" customHeight="1">
      <c r="K957" s="47"/>
      <c r="L957" s="10"/>
    </row>
    <row r="958" spans="11:12" ht="15.75" customHeight="1">
      <c r="K958" s="47"/>
      <c r="L958" s="10"/>
    </row>
    <row r="959" spans="11:12" ht="15.75" customHeight="1">
      <c r="K959" s="47"/>
      <c r="L959" s="10"/>
    </row>
    <row r="960" spans="11:12" ht="15.75" customHeight="1">
      <c r="K960" s="47"/>
      <c r="L960" s="10"/>
    </row>
    <row r="961" spans="11:12" ht="15.75" customHeight="1">
      <c r="K961" s="47"/>
      <c r="L961" s="10"/>
    </row>
    <row r="962" spans="11:12" ht="15.75" customHeight="1">
      <c r="K962" s="47"/>
      <c r="L962" s="10"/>
    </row>
    <row r="963" spans="11:12" ht="15.75" customHeight="1">
      <c r="K963" s="47"/>
      <c r="L963" s="10"/>
    </row>
    <row r="964" spans="11:12" ht="15.75" customHeight="1">
      <c r="K964" s="47"/>
      <c r="L964" s="10"/>
    </row>
    <row r="965" spans="11:12" ht="15.75" customHeight="1">
      <c r="K965" s="47"/>
      <c r="L965" s="10"/>
    </row>
    <row r="966" spans="11:12" ht="15.75" customHeight="1">
      <c r="K966" s="47"/>
      <c r="L966" s="10"/>
    </row>
    <row r="967" spans="11:12" ht="15.75" customHeight="1">
      <c r="K967" s="47"/>
      <c r="L967" s="10"/>
    </row>
    <row r="968" spans="11:12" ht="15.75" customHeight="1">
      <c r="K968" s="47"/>
      <c r="L968" s="10"/>
    </row>
    <row r="969" spans="11:12" ht="15.75" customHeight="1">
      <c r="K969" s="47"/>
      <c r="L969" s="10"/>
    </row>
    <row r="970" spans="11:12" ht="15.75" customHeight="1">
      <c r="K970" s="47"/>
      <c r="L970" s="10"/>
    </row>
    <row r="971" spans="11:12" ht="15.75" customHeight="1">
      <c r="K971" s="47"/>
      <c r="L971" s="10"/>
    </row>
    <row r="972" spans="11:12" ht="15.75" customHeight="1">
      <c r="K972" s="47"/>
      <c r="L972" s="10"/>
    </row>
    <row r="973" spans="11:12" ht="15.75" customHeight="1">
      <c r="K973" s="47"/>
      <c r="L973" s="10"/>
    </row>
    <row r="974" spans="11:12" ht="15.75" customHeight="1">
      <c r="K974" s="47"/>
      <c r="L974" s="10"/>
    </row>
    <row r="975" spans="11:12" ht="15.75" customHeight="1">
      <c r="K975" s="47"/>
      <c r="L975" s="10"/>
    </row>
    <row r="976" spans="11:12" ht="15.75" customHeight="1">
      <c r="K976" s="47"/>
      <c r="L976" s="10"/>
    </row>
    <row r="977" spans="11:12" ht="15.75" customHeight="1">
      <c r="K977" s="47"/>
      <c r="L977" s="10"/>
    </row>
    <row r="978" spans="11:12" ht="15.75" customHeight="1">
      <c r="K978" s="47"/>
      <c r="L978" s="10"/>
    </row>
    <row r="979" spans="11:12" ht="15.75" customHeight="1">
      <c r="K979" s="47"/>
      <c r="L979" s="10"/>
    </row>
    <row r="980" spans="11:12" ht="15.75" customHeight="1">
      <c r="K980" s="47"/>
      <c r="L980" s="10"/>
    </row>
    <row r="981" spans="11:12" ht="15.75" customHeight="1">
      <c r="K981" s="47"/>
      <c r="L981" s="10"/>
    </row>
    <row r="982" spans="11:12" ht="15.75" customHeight="1">
      <c r="K982" s="47"/>
      <c r="L982" s="10"/>
    </row>
    <row r="983" spans="11:12" ht="15.75" customHeight="1">
      <c r="K983" s="47"/>
      <c r="L983" s="10"/>
    </row>
    <row r="984" spans="11:12" ht="15.75" customHeight="1">
      <c r="K984" s="47"/>
      <c r="L984" s="10"/>
    </row>
    <row r="985" spans="11:12" ht="15.75" customHeight="1">
      <c r="K985" s="47"/>
      <c r="L985" s="10"/>
    </row>
    <row r="986" spans="11:12" ht="15.75" customHeight="1">
      <c r="K986" s="47"/>
      <c r="L986" s="10"/>
    </row>
    <row r="987" spans="11:12" ht="15.75" customHeight="1">
      <c r="K987" s="47"/>
      <c r="L987" s="10"/>
    </row>
    <row r="988" spans="11:12" ht="15.75" customHeight="1">
      <c r="K988" s="47"/>
      <c r="L988" s="10"/>
    </row>
    <row r="989" spans="11:12" ht="15.75" customHeight="1">
      <c r="K989" s="47"/>
      <c r="L989" s="10"/>
    </row>
    <row r="990" spans="11:12" ht="15.75" customHeight="1">
      <c r="K990" s="47"/>
      <c r="L990" s="10"/>
    </row>
    <row r="991" spans="11:12" ht="15.75" customHeight="1">
      <c r="K991" s="47"/>
      <c r="L991" s="10"/>
    </row>
    <row r="992" spans="11:12" ht="15.75" customHeight="1">
      <c r="K992" s="47"/>
      <c r="L992" s="10"/>
    </row>
    <row r="993" spans="11:12" ht="15.75" customHeight="1">
      <c r="K993" s="47"/>
      <c r="L993" s="10"/>
    </row>
    <row r="994" spans="11:12" ht="15.75" customHeight="1">
      <c r="K994" s="47"/>
      <c r="L994" s="10"/>
    </row>
    <row r="995" spans="11:12" ht="15.75" customHeight="1">
      <c r="K995" s="47"/>
      <c r="L995" s="10"/>
    </row>
    <row r="996" spans="11:12" ht="15.75" customHeight="1">
      <c r="K996" s="47"/>
      <c r="L996" s="10"/>
    </row>
    <row r="997" spans="11:12" ht="15.75" customHeight="1">
      <c r="K997" s="47"/>
      <c r="L997" s="10"/>
    </row>
    <row r="998" spans="11:12" ht="15.75" customHeight="1">
      <c r="K998" s="47"/>
      <c r="L998" s="10"/>
    </row>
    <row r="999" spans="11:12" ht="15.75" customHeight="1">
      <c r="K999" s="47"/>
      <c r="L999" s="10"/>
    </row>
    <row r="1000" spans="11:12" ht="15.75" customHeight="1">
      <c r="K1000" s="47"/>
      <c r="L1000" s="10"/>
    </row>
    <row r="1001" spans="11:12" ht="15" customHeight="1">
      <c r="K1001" s="47"/>
    </row>
  </sheetData>
  <autoFilter ref="A3:Z150" xr:uid="{00000000-0001-0000-0000-000000000000}">
    <filterColumn colId="0">
      <colorFilter dxfId="3"/>
    </filterColumn>
  </autoFilter>
  <mergeCells count="10">
    <mergeCell ref="J2:J3"/>
    <mergeCell ref="K2:K3"/>
    <mergeCell ref="G2:I2"/>
    <mergeCell ref="A1:D1"/>
    <mergeCell ref="A2:A3"/>
    <mergeCell ref="B2:B3"/>
    <mergeCell ref="C2:C3"/>
    <mergeCell ref="D2:D3"/>
    <mergeCell ref="E2:E3"/>
    <mergeCell ref="F2:F3"/>
  </mergeCells>
  <conditionalFormatting sqref="A2:F2">
    <cfRule type="expression" dxfId="2" priority="3">
      <formula>ISERROR(A2)</formula>
    </cfRule>
  </conditionalFormatting>
  <conditionalFormatting sqref="I3:I4 I6:I10">
    <cfRule type="expression" dxfId="1" priority="1">
      <formula>ISERROR(I3)</formula>
    </cfRule>
  </conditionalFormatting>
  <conditionalFormatting sqref="J2:K2">
    <cfRule type="expression" dxfId="0" priority="6">
      <formula>ISERROR(J2)</formula>
    </cfRule>
  </conditionalFormatting>
  <hyperlinks>
    <hyperlink ref="B33" r:id="rId1" xr:uid="{00000000-0004-0000-0000-000000000000}"/>
    <hyperlink ref="B34" r:id="rId2" xr:uid="{00000000-0004-0000-0000-000001000000}"/>
    <hyperlink ref="B35" r:id="rId3" xr:uid="{00000000-0004-0000-0000-000002000000}"/>
    <hyperlink ref="B36" r:id="rId4" xr:uid="{00000000-0004-0000-0000-000003000000}"/>
  </hyperlinks>
  <pageMargins left="0.7" right="0.7" top="0.75" bottom="0.75" header="0" footer="0"/>
  <pageSetup paperSize="9" orientation="portrait" r:id="rId5"/>
  <ignoredErrors>
    <ignoredError sqref="I93:J93 I11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000"/>
  <sheetViews>
    <sheetView topLeftCell="A4" workbookViewId="0">
      <selection activeCell="B5" sqref="B5"/>
    </sheetView>
  </sheetViews>
  <sheetFormatPr baseColWidth="10" defaultColWidth="14.42578125" defaultRowHeight="15" customHeight="1"/>
  <cols>
    <col min="1" max="1" width="34.140625" customWidth="1"/>
    <col min="2" max="6" width="10.7109375" customWidth="1"/>
  </cols>
  <sheetData>
    <row r="1" spans="1:3" ht="15" customHeight="1">
      <c r="B1" s="3">
        <v>67</v>
      </c>
    </row>
    <row r="2" spans="1:3">
      <c r="A2" s="4" t="s">
        <v>323</v>
      </c>
      <c r="B2" s="5">
        <f>SUM(B3:B5)</f>
        <v>59</v>
      </c>
    </row>
    <row r="3" spans="1:3">
      <c r="A3" s="4" t="s">
        <v>324</v>
      </c>
      <c r="B3" s="5">
        <v>53</v>
      </c>
      <c r="C3" s="6">
        <f>B3/B2</f>
        <v>0.89830508474576276</v>
      </c>
    </row>
    <row r="4" spans="1:3">
      <c r="A4" s="4" t="s">
        <v>325</v>
      </c>
      <c r="B4" s="5">
        <v>5</v>
      </c>
      <c r="C4" s="6">
        <f>B4/B2</f>
        <v>8.4745762711864403E-2</v>
      </c>
    </row>
    <row r="5" spans="1:3">
      <c r="A5" s="4" t="s">
        <v>326</v>
      </c>
      <c r="B5" s="5">
        <v>1</v>
      </c>
      <c r="C5" s="6">
        <f>B5/B2</f>
        <v>1.6949152542372881E-2</v>
      </c>
    </row>
    <row r="8" spans="1:3">
      <c r="C8" s="6"/>
    </row>
    <row r="9" spans="1:3">
      <c r="B9" s="6"/>
    </row>
    <row r="10" spans="1:3">
      <c r="A10" s="1" t="s">
        <v>327</v>
      </c>
    </row>
    <row r="11" spans="1:3">
      <c r="A11" s="1"/>
    </row>
    <row r="12" spans="1:3">
      <c r="A12" s="1" t="s">
        <v>328</v>
      </c>
      <c r="B12" s="1">
        <v>39</v>
      </c>
      <c r="C12" s="6">
        <f>B12/B15</f>
        <v>0.73584905660377353</v>
      </c>
    </row>
    <row r="13" spans="1:3">
      <c r="A13" s="1" t="s">
        <v>329</v>
      </c>
      <c r="B13" s="1">
        <v>14</v>
      </c>
      <c r="C13" s="6">
        <f>B13/B15</f>
        <v>0.26415094339622641</v>
      </c>
    </row>
    <row r="14" spans="1:3">
      <c r="A14" s="1" t="s">
        <v>330</v>
      </c>
      <c r="B14" s="1"/>
      <c r="C14" s="7">
        <f>B14/B15</f>
        <v>0</v>
      </c>
    </row>
    <row r="15" spans="1:3">
      <c r="B15" s="1">
        <f>SUM(B12:B14)</f>
        <v>53</v>
      </c>
      <c r="C15" s="6"/>
    </row>
    <row r="16" spans="1:3" ht="15" customHeight="1">
      <c r="B16" s="1"/>
    </row>
    <row r="21" spans="11:11" ht="15.75" customHeight="1"/>
    <row r="22" spans="11:11" ht="15.75" customHeight="1"/>
    <row r="23" spans="11:11" ht="15.75" customHeight="1"/>
    <row r="24" spans="11:11" ht="15.75" customHeight="1"/>
    <row r="25" spans="11:11" ht="15.75" customHeight="1"/>
    <row r="26" spans="11:11" ht="15.75" customHeight="1">
      <c r="K26" s="1"/>
    </row>
    <row r="27" spans="11:11" ht="15.75" customHeight="1"/>
    <row r="28" spans="11:11" ht="15.75" customHeight="1"/>
    <row r="29" spans="11:11" ht="15.75" customHeight="1"/>
    <row r="30" spans="11:11" ht="15.75" customHeight="1"/>
    <row r="31" spans="11:11" ht="15.75" customHeight="1"/>
    <row r="32" spans="11:11" ht="15.75" customHeight="1"/>
    <row r="33" spans="1:2" ht="15.75" customHeight="1">
      <c r="A33" s="8" t="s">
        <v>331</v>
      </c>
    </row>
    <row r="34" spans="1:2" ht="15.75" customHeight="1"/>
    <row r="35" spans="1:2" ht="15.75" customHeight="1">
      <c r="A35" s="1" t="s">
        <v>332</v>
      </c>
      <c r="B35" s="1">
        <v>96</v>
      </c>
    </row>
    <row r="36" spans="1:2" ht="15.75" customHeight="1">
      <c r="A36" s="1" t="s">
        <v>333</v>
      </c>
      <c r="B36" s="1">
        <v>71</v>
      </c>
    </row>
    <row r="37" spans="1:2" ht="15.75" customHeight="1">
      <c r="A37" s="1" t="s">
        <v>334</v>
      </c>
      <c r="B37" s="1">
        <v>25</v>
      </c>
    </row>
    <row r="38" spans="1:2" ht="15.75" customHeight="1"/>
    <row r="39" spans="1:2" ht="15.75" customHeight="1">
      <c r="A39" s="1" t="s">
        <v>333</v>
      </c>
      <c r="B39" s="2">
        <v>71</v>
      </c>
    </row>
    <row r="40" spans="1:2" ht="15.75" customHeight="1">
      <c r="A40" s="1" t="s">
        <v>335</v>
      </c>
      <c r="B40" s="1">
        <v>52</v>
      </c>
    </row>
    <row r="41" spans="1:2" ht="15.75" customHeight="1">
      <c r="A41" s="1" t="s">
        <v>336</v>
      </c>
      <c r="B41" s="1">
        <v>10</v>
      </c>
    </row>
    <row r="42" spans="1:2" ht="15.75" customHeight="1">
      <c r="A42" s="1" t="s">
        <v>337</v>
      </c>
      <c r="B42" s="1">
        <v>9</v>
      </c>
    </row>
    <row r="43" spans="1:2" ht="15.75" customHeight="1"/>
    <row r="44" spans="1:2" ht="15.75" customHeight="1">
      <c r="A44" s="1" t="s">
        <v>325</v>
      </c>
      <c r="B44" s="2">
        <v>25</v>
      </c>
    </row>
    <row r="45" spans="1:2" ht="15.75" customHeight="1">
      <c r="A45" s="1" t="s">
        <v>335</v>
      </c>
      <c r="B45" s="1">
        <v>22</v>
      </c>
    </row>
    <row r="46" spans="1:2" ht="15.75" customHeight="1">
      <c r="A46" s="1" t="s">
        <v>337</v>
      </c>
      <c r="B46" s="1">
        <v>3</v>
      </c>
    </row>
    <row r="47" spans="1:2" ht="15.75" customHeight="1"/>
    <row r="48" spans="1:2"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JUNIO</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MARLYS URIBE</dc:creator>
  <cp:lastModifiedBy>Faiber Gabino Correa Amezquita</cp:lastModifiedBy>
  <dcterms:created xsi:type="dcterms:W3CDTF">2021-06-28T15:47:31Z</dcterms:created>
  <dcterms:modified xsi:type="dcterms:W3CDTF">2024-07-24T16:44:40Z</dcterms:modified>
</cp:coreProperties>
</file>